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firstSheet="5" activeTab="8"/>
  </bookViews>
  <sheets>
    <sheet name="10-12-v2.2" sheetId="1" r:id="rId1"/>
    <sheet name="10-22-v2.3" sheetId="2" r:id="rId2"/>
    <sheet name="10-30-v2.3" sheetId="3" r:id="rId3"/>
    <sheet name="11-1-v2.3" sheetId="4" r:id="rId4"/>
    <sheet name="11-11-v2.4" sheetId="5" r:id="rId5"/>
    <sheet name="11-12-v2.4" sheetId="6" r:id="rId6"/>
    <sheet name="11-13-v2.4" sheetId="7" r:id="rId7"/>
    <sheet name="11-15-v2.4" sheetId="8" r:id="rId8"/>
    <sheet name="11-21~29-v2.4" sheetId="9" r:id="rId9"/>
    <sheet name="12-4-v2.4.5" sheetId="16" r:id="rId10"/>
    <sheet name="12-5-v2.4" sheetId="17" r:id="rId11"/>
    <sheet name="模板" sheetId="1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<sst xmlns="http://schemas.openxmlformats.org/spreadsheetml/2006/main" count="341" uniqueCount="84">
  <si>
    <t>型号</t>
  </si>
  <si>
    <t>压差正</t>
  </si>
  <si>
    <t>压差反</t>
  </si>
  <si>
    <t>流量</t>
  </si>
  <si>
    <t>Q²/P</t>
  </si>
  <si>
    <t>气阻</t>
  </si>
  <si>
    <t>斜率变化</t>
  </si>
  <si>
    <t>流量(L/min)</t>
  </si>
  <si>
    <t>直径(mm)</t>
  </si>
  <si>
    <t>流速(m/s)</t>
  </si>
  <si>
    <t>22mm</t>
  </si>
  <si>
    <t>管径(mm)</t>
  </si>
  <si>
    <t>截流直径(mm)</t>
  </si>
  <si>
    <t>压差(Pa)</t>
  </si>
  <si>
    <t>24mm</t>
  </si>
  <si>
    <t>管截面积(mm²)</t>
  </si>
  <si>
    <t>截流截面积(mm²)</t>
  </si>
  <si>
    <t>26mm</t>
  </si>
  <si>
    <t>Q/根号P</t>
  </si>
  <si>
    <t>反向压差(Pa)</t>
  </si>
  <si>
    <t>26*9mm</t>
  </si>
  <si>
    <t>26*8mm</t>
  </si>
  <si>
    <t>26*7mm</t>
  </si>
  <si>
    <t>26*6mm</t>
  </si>
  <si>
    <t>28*9mm</t>
  </si>
  <si>
    <t>28*8mm</t>
  </si>
  <si>
    <t>28*7mm</t>
  </si>
  <si>
    <t>28*6mm</t>
  </si>
  <si>
    <t>环境温度</t>
  </si>
  <si>
    <t>20℃</t>
  </si>
  <si>
    <t>环境湿度</t>
  </si>
  <si>
    <t>54%</t>
  </si>
  <si>
    <t>探头类型</t>
  </si>
  <si>
    <t>压差正(Pa)</t>
  </si>
  <si>
    <t>压差上(Pa)</t>
  </si>
  <si>
    <t>压差下(Pa)</t>
  </si>
  <si>
    <t>压差右(Pa)</t>
  </si>
  <si>
    <t>25℃</t>
  </si>
  <si>
    <t>42%</t>
  </si>
  <si>
    <t>温度(℃)</t>
  </si>
  <si>
    <t>26*9mm-a</t>
  </si>
  <si>
    <t>26*8mm-a</t>
  </si>
  <si>
    <t>24*10mm-a</t>
  </si>
  <si>
    <t>23℃</t>
  </si>
  <si>
    <t>28*8mm-a</t>
  </si>
  <si>
    <t>24*10mm-b</t>
  </si>
  <si>
    <t>40%</t>
  </si>
  <si>
    <t>26*9mm-b</t>
  </si>
  <si>
    <t>26*8mm-b</t>
  </si>
  <si>
    <t>28*8mm-b</t>
  </si>
  <si>
    <t>日期：2024-11-21</t>
  </si>
  <si>
    <t>环境温度：22℃</t>
  </si>
  <si>
    <t>环境湿度：28%</t>
  </si>
  <si>
    <t>日期：2024-11-22</t>
  </si>
  <si>
    <t>环境温度：20℃</t>
  </si>
  <si>
    <t>环境湿度：34%</t>
  </si>
  <si>
    <t>日期：2024-11-25</t>
  </si>
  <si>
    <t>环境温度：24℃</t>
  </si>
  <si>
    <t>环境湿度：24%</t>
  </si>
  <si>
    <t>日期：2024-11-26</t>
  </si>
  <si>
    <t>环境温度：18℃</t>
  </si>
  <si>
    <t>环境湿度：20%</t>
  </si>
  <si>
    <t>日期：2024-11-28</t>
  </si>
  <si>
    <t>环境湿度：15%</t>
  </si>
  <si>
    <t>日期：2024-11-28-2</t>
  </si>
  <si>
    <t>环境温度：25.5℃</t>
  </si>
  <si>
    <t>日期：2024-11-29</t>
  </si>
  <si>
    <t>误差计算</t>
  </si>
  <si>
    <t>正向误差(%)</t>
  </si>
  <si>
    <t>反向误差(%)</t>
  </si>
  <si>
    <t>平均值</t>
  </si>
  <si>
    <t>日期：2024-12-3</t>
  </si>
  <si>
    <t>环境温度：23℃</t>
  </si>
  <si>
    <t>日期：2024-12-4</t>
  </si>
  <si>
    <t>26*7mm-1</t>
  </si>
  <si>
    <t>26*6mm-1</t>
  </si>
  <si>
    <t>24*7mm-1</t>
  </si>
  <si>
    <t>日期：2024-12-5</t>
  </si>
  <si>
    <t>环境湿度：10%</t>
  </si>
  <si>
    <t>26*7mm-2</t>
  </si>
  <si>
    <t>26*6mm-2</t>
  </si>
  <si>
    <t>26*6mm-2-堵死</t>
  </si>
  <si>
    <t>环境温度：℃</t>
  </si>
  <si>
    <t>环境湿度：%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</si>
</sst>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>
      <alignment vertical="center"/>
    </xf>
    <xf numFmtId="0" fontId="0" fillId="2" borderId="3" xfId="0" applyFill="1" applyBorder="1">
      <alignment vertic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3" fillId="2" borderId="3" xfId="0" applyFont="1" applyFill="1" applyBorder="1">
      <alignment vertical="center"/>
    </xf>
    <xf numFmtId="0" fontId="0" fillId="2" borderId="3" xfId="0" applyFill="1" applyBorder="1">
      <alignment vertical="center"/>
    </xf>
    <xf numFmtId="49" fontId="1" fillId="0" borderId="3" xfId="0" applyNumberFormat="1" applyFont="1" applyBorder="1">
      <alignment vertical="center"/>
    </xf>
    <xf numFmtId="0" fontId="0" fillId="0" borderId="4" xfId="0" applyBorder="1">
      <alignment vertical="center"/>
    </xf>
    <xf numFmtId="0" fontId="1" fillId="0" borderId="4" xfId="0" applyFont="1" applyBorder="1">
      <alignment vertical="center"/>
    </xf>
    <xf numFmtId="49" fontId="1" fillId="0" borderId="4" xfId="0" applyNumberFormat="1" applyFont="1" applyBorder="1">
      <alignment vertical="center"/>
    </xf>
    <xf numFmtId="0" fontId="2" fillId="0" borderId="4" xfId="0" applyFont="1" applyBorder="1">
      <alignment vertical="center"/>
    </xf>
    <xf numFmtId="49" fontId="0" fillId="0" borderId="3" xfId="0" applyNumberFormat="1" applyBorder="1">
      <alignment vertical="center"/>
    </xf>
    <xf numFmtId="0" fontId="0" fillId="0" borderId="5" xfId="0" applyBorder="1">
      <alignment vertical="center"/>
    </xf>
    <xf numFmtId="0" fontId="0" fillId="3" borderId="3" xfId="0" applyFill="1" applyBorder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workbookViewId="0">
      <selection activeCell="N11" sqref="N11"/>
    </sheetView>
  </sheetViews>
  <sheetFormatPr defaultColWidth="9" defaultRowHeight="13.5"/>
  <cols>
    <col min="1" max="2" width="12.6333333333333"/>
    <col min="5" max="7" width="12.6333333333333"/>
    <col min="9" max="10" width="12.6333333333333"/>
    <col min="11" max="11" width="13.725"/>
    <col min="12" max="12" width="12.3666666666667" customWidth="1"/>
    <col min="13" max="13" width="9.09166666666667" customWidth="1"/>
    <col min="14" max="14" width="12.6333333333333" customWidth="1"/>
    <col min="16" max="16" width="12.3666666666667" customWidth="1"/>
    <col min="17" max="17" width="13.2666666666667" customWidth="1"/>
    <col min="18" max="18" width="15.2666666666667" customWidth="1"/>
    <col min="19" max="19" width="13.725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4"/>
      <c r="J1" t="s">
        <v>5</v>
      </c>
      <c r="K1" t="s">
        <v>6</v>
      </c>
      <c r="P1" t="s">
        <v>7</v>
      </c>
      <c r="Q1" t="s">
        <v>8</v>
      </c>
      <c r="R1" t="s">
        <v>9</v>
      </c>
    </row>
    <row r="2" spans="1:18">
      <c r="A2" s="4" t="s">
        <v>10</v>
      </c>
      <c r="B2" s="4">
        <v>25.23</v>
      </c>
      <c r="C2" s="4">
        <v>-25.85</v>
      </c>
      <c r="D2" s="4">
        <v>100</v>
      </c>
      <c r="E2" s="4"/>
      <c r="F2" s="4">
        <f>D2/SQRT(B2)</f>
        <v>19.9086299720561</v>
      </c>
      <c r="G2" s="4">
        <f>D2/SQRT(ABS(C2))</f>
        <v>19.6684314412165</v>
      </c>
      <c r="I2">
        <f>(B2-B11)/B2</f>
        <v>0.153388822829964</v>
      </c>
      <c r="J2">
        <f>(B2/1000)/(D2/60)</f>
        <v>0.015138</v>
      </c>
      <c r="K2">
        <f>(F3-F2)/F2</f>
        <v>-0.0313381471721069</v>
      </c>
      <c r="P2">
        <v>800</v>
      </c>
      <c r="Q2">
        <v>25</v>
      </c>
      <c r="R2">
        <f>(P2/1000/60)/(3.14*(Q2/1000/2)*(Q2/1000/2))</f>
        <v>27.1762208067941</v>
      </c>
    </row>
    <row r="3" spans="1:18">
      <c r="A3" s="4" t="s">
        <v>10</v>
      </c>
      <c r="B3" s="4">
        <v>60.5</v>
      </c>
      <c r="C3" s="4">
        <v>-62.3</v>
      </c>
      <c r="D3" s="4">
        <v>150</v>
      </c>
      <c r="E3" s="4"/>
      <c r="F3" s="4">
        <f>D3/SQRT(B3)</f>
        <v>19.2847303959967</v>
      </c>
      <c r="G3" s="4">
        <f>D3/SQRT(ABS(C3))</f>
        <v>19.0040968802611</v>
      </c>
      <c r="I3">
        <f>(B3-B12)/B3</f>
        <v>0.135537190082645</v>
      </c>
      <c r="J3">
        <f>(B3/1000)/(D3/60)</f>
        <v>0.0242</v>
      </c>
      <c r="K3">
        <f>(F4-F3)/F3</f>
        <v>-0.0151940794592312</v>
      </c>
      <c r="P3">
        <v>800</v>
      </c>
      <c r="Q3">
        <v>60</v>
      </c>
      <c r="R3">
        <f>(P3/1000/60)/(3.14*(Q3/1000/2)*(Q3/1000/2))</f>
        <v>4.71809389006841</v>
      </c>
    </row>
    <row r="4" spans="1:11">
      <c r="A4" s="4" t="s">
        <v>10</v>
      </c>
      <c r="B4" s="4">
        <v>110.9</v>
      </c>
      <c r="C4" s="4">
        <v>-116.5</v>
      </c>
      <c r="D4" s="4">
        <v>200</v>
      </c>
      <c r="E4" s="4"/>
      <c r="F4" s="4">
        <f>D4/SQRT(B4)</f>
        <v>18.9917166700101</v>
      </c>
      <c r="G4" s="4">
        <f>D4/SQRT(ABS(C4))</f>
        <v>18.5296421844832</v>
      </c>
      <c r="I4">
        <f>(B4-B13)/B4</f>
        <v>0.128944995491434</v>
      </c>
      <c r="J4">
        <f>(B4/1000)/(D4/60)</f>
        <v>0.03327</v>
      </c>
      <c r="K4">
        <f>(F5-F4)/F4</f>
        <v>-0.0199290434756183</v>
      </c>
    </row>
    <row r="5" spans="1:11">
      <c r="A5" s="4" t="s">
        <v>10</v>
      </c>
      <c r="B5" s="4">
        <v>180.4</v>
      </c>
      <c r="C5" s="4">
        <v>-190.3</v>
      </c>
      <c r="D5" s="4">
        <v>250</v>
      </c>
      <c r="E5" s="4"/>
      <c r="F5" s="4">
        <f>D5/SQRT(B5)</f>
        <v>18.6132299228169</v>
      </c>
      <c r="G5" s="4">
        <f>D5/SQRT(ABS(C5))</f>
        <v>18.1226045765196</v>
      </c>
      <c r="I5">
        <f>(B5-B14)/B5</f>
        <v>0.128048780487805</v>
      </c>
      <c r="J5">
        <f>(B5/1000)/(D5/60)</f>
        <v>0.043296</v>
      </c>
      <c r="K5">
        <f>(F6-F5)/F5</f>
        <v>-0.00177372494883114</v>
      </c>
    </row>
    <row r="6" spans="1:10">
      <c r="A6" s="4" t="s">
        <v>10</v>
      </c>
      <c r="B6" s="4">
        <v>260.7</v>
      </c>
      <c r="C6" s="4">
        <v>-286.6</v>
      </c>
      <c r="D6" s="4">
        <v>300</v>
      </c>
      <c r="E6" s="4"/>
      <c r="F6" s="4">
        <f>D6/SQRT(B6)</f>
        <v>18.5802151725244</v>
      </c>
      <c r="G6" s="4">
        <f>D6/SQRT(ABS(C6))</f>
        <v>17.7207933737414</v>
      </c>
      <c r="I6">
        <f>(B6-B15)/B6</f>
        <v>0.110088224012275</v>
      </c>
      <c r="J6">
        <f>(B6/1000)/(D6/60)</f>
        <v>0.05214</v>
      </c>
    </row>
    <row r="7" spans="1:19">
      <c r="A7" s="4" t="s">
        <v>10</v>
      </c>
      <c r="B7" s="4"/>
      <c r="C7" s="4"/>
      <c r="D7" s="4">
        <v>700</v>
      </c>
      <c r="E7" s="4"/>
      <c r="F7" s="4"/>
      <c r="G7" s="4"/>
      <c r="P7" t="s">
        <v>7</v>
      </c>
      <c r="Q7" t="s">
        <v>11</v>
      </c>
      <c r="R7" t="s">
        <v>12</v>
      </c>
      <c r="S7" t="s">
        <v>13</v>
      </c>
    </row>
    <row r="8" spans="1:19">
      <c r="A8" s="4" t="s">
        <v>10</v>
      </c>
      <c r="B8" s="4"/>
      <c r="C8" s="4"/>
      <c r="D8" s="4">
        <v>735</v>
      </c>
      <c r="E8" s="4"/>
      <c r="F8" s="4"/>
      <c r="G8" s="4"/>
      <c r="P8">
        <v>800</v>
      </c>
      <c r="Q8">
        <v>26</v>
      </c>
      <c r="R8">
        <v>8.8400507247</v>
      </c>
      <c r="S8">
        <f t="shared" ref="S8:S10" si="0">(1.29/2)*(((P8/60/1000)^2)/(((((Q8/1000/2)^2)*3.14)-(((R8/1000/2)^2)*3.14))^2))*(1-(((((Q8/1000/2)^2)*3.14)-(((R8/1000/2)^2)*3.14))/(((Q8/1000/2)^2)*3.14))^2)</f>
        <v>113.408061101888</v>
      </c>
    </row>
    <row r="9" spans="1:19">
      <c r="A9" s="4" t="s">
        <v>10</v>
      </c>
      <c r="B9" s="4"/>
      <c r="C9" s="4"/>
      <c r="D9" s="4">
        <v>800</v>
      </c>
      <c r="E9" s="4"/>
      <c r="F9" s="4"/>
      <c r="G9" s="4"/>
      <c r="P9">
        <v>800</v>
      </c>
      <c r="Q9">
        <v>24</v>
      </c>
      <c r="R9">
        <v>8.3966174</v>
      </c>
      <c r="S9">
        <f t="shared" si="0"/>
        <v>167.359370141582</v>
      </c>
    </row>
    <row r="10" spans="16:19">
      <c r="P10">
        <v>800</v>
      </c>
      <c r="Q10">
        <v>26</v>
      </c>
      <c r="R10">
        <v>15</v>
      </c>
      <c r="S10">
        <f t="shared" si="0"/>
        <v>507.642334783853</v>
      </c>
    </row>
    <row r="11" spans="1:11">
      <c r="A11" s="4" t="s">
        <v>14</v>
      </c>
      <c r="B11" s="4">
        <v>21.36</v>
      </c>
      <c r="C11" s="4">
        <v>-22.26</v>
      </c>
      <c r="D11" s="4">
        <v>100</v>
      </c>
      <c r="E11" s="4"/>
      <c r="F11" s="4">
        <f t="shared" ref="F11:F16" si="1">D11/SQRT(B11)</f>
        <v>21.6371161203958</v>
      </c>
      <c r="G11" s="4">
        <f>D11/SQRT(ABS(C11))</f>
        <v>21.1951951699649</v>
      </c>
      <c r="I11">
        <f t="shared" ref="I11:I16" si="2">(B11-B20)/B11</f>
        <v>0.0557116104868913</v>
      </c>
      <c r="J11">
        <f>(B11/1000)/(D11/60)</f>
        <v>0.012816</v>
      </c>
      <c r="K11">
        <f>(F12-F11)/F11</f>
        <v>-0.0413920226171163</v>
      </c>
    </row>
    <row r="12" spans="1:11">
      <c r="A12" s="4" t="s">
        <v>14</v>
      </c>
      <c r="B12" s="4">
        <v>52.3</v>
      </c>
      <c r="C12" s="4">
        <v>-54.5</v>
      </c>
      <c r="D12" s="4">
        <v>150</v>
      </c>
      <c r="E12" s="4"/>
      <c r="F12" s="4">
        <f t="shared" si="1"/>
        <v>20.7415121205712</v>
      </c>
      <c r="G12" s="4">
        <f>D12/SQRT(ABS(C12))</f>
        <v>20.3185638443579</v>
      </c>
      <c r="I12">
        <f t="shared" si="2"/>
        <v>0.0650095602294455</v>
      </c>
      <c r="J12">
        <f>(B12/1000)/(D12/60)</f>
        <v>0.02092</v>
      </c>
      <c r="K12">
        <f>(F13-F12)/F12</f>
        <v>-0.0189276909695423</v>
      </c>
    </row>
    <row r="13" spans="1:19">
      <c r="A13" s="4" t="s">
        <v>14</v>
      </c>
      <c r="B13" s="4">
        <v>96.6</v>
      </c>
      <c r="C13" s="4">
        <v>-102.9</v>
      </c>
      <c r="D13" s="4">
        <v>200</v>
      </c>
      <c r="E13" s="4"/>
      <c r="F13" s="4">
        <f t="shared" si="1"/>
        <v>20.348923188912</v>
      </c>
      <c r="G13" s="4">
        <f>D13/SQRT(ABS(C13))</f>
        <v>19.716158838353</v>
      </c>
      <c r="I13">
        <f t="shared" si="2"/>
        <v>0.0486542443064181</v>
      </c>
      <c r="J13">
        <f>(B13/1000)/(D13/60)</f>
        <v>0.02898</v>
      </c>
      <c r="K13">
        <f>(F14-F13)/F13</f>
        <v>-0.0204328446581424</v>
      </c>
      <c r="P13" t="s">
        <v>7</v>
      </c>
      <c r="Q13" t="s">
        <v>15</v>
      </c>
      <c r="R13" t="s">
        <v>16</v>
      </c>
      <c r="S13" t="s">
        <v>13</v>
      </c>
    </row>
    <row r="14" spans="1:19">
      <c r="A14" s="4" t="s">
        <v>14</v>
      </c>
      <c r="B14" s="4">
        <v>157.3</v>
      </c>
      <c r="C14" s="4">
        <v>-167.8</v>
      </c>
      <c r="D14" s="4">
        <v>250</v>
      </c>
      <c r="E14" s="4"/>
      <c r="F14" s="4">
        <f t="shared" si="1"/>
        <v>19.9331368024325</v>
      </c>
      <c r="G14" s="4">
        <f>D14/SQRT(ABS(C14))</f>
        <v>19.2994099102637</v>
      </c>
      <c r="I14">
        <f t="shared" si="2"/>
        <v>0.0406865861411316</v>
      </c>
      <c r="J14">
        <f>(B14/1000)/(D14/60)</f>
        <v>0.037752</v>
      </c>
      <c r="K14">
        <f>(F15-F14)/F14</f>
        <v>-0.0118983718330352</v>
      </c>
      <c r="P14">
        <v>800</v>
      </c>
      <c r="Q14">
        <v>530.66</v>
      </c>
      <c r="R14">
        <v>61.345</v>
      </c>
      <c r="S14">
        <f>(1.29/2)*(((P14/60/1000)^2)/(((Q14-R14)/1000000)^2))*(1-((((Q14-R14)/1000000)/(Q14/1000000))^2))</f>
        <v>113.408061101919</v>
      </c>
    </row>
    <row r="15" spans="1:19">
      <c r="A15" s="4" t="s">
        <v>14</v>
      </c>
      <c r="B15" s="4">
        <v>232</v>
      </c>
      <c r="C15" s="4">
        <v>-245.3</v>
      </c>
      <c r="D15" s="4">
        <v>300</v>
      </c>
      <c r="E15" s="4"/>
      <c r="F15" s="4">
        <f t="shared" si="1"/>
        <v>19.6959649289584</v>
      </c>
      <c r="G15" s="4">
        <f>D15/SQRT(ABS(C15))</f>
        <v>19.1545732480449</v>
      </c>
      <c r="I15">
        <f t="shared" si="2"/>
        <v>0.0521551724137931</v>
      </c>
      <c r="J15">
        <f t="shared" ref="J15:J20" si="3">(B15/1000)/(D15/60)</f>
        <v>0.0464</v>
      </c>
      <c r="P15">
        <v>800</v>
      </c>
      <c r="Q15">
        <v>530.66</v>
      </c>
      <c r="R15">
        <v>61.345</v>
      </c>
      <c r="S15">
        <f>(1.29/2)*(((P15/60/1000)^2)/(((Q15-R15)/1000000)^2))*(1-((((Q15-R15)/1000000)/(Q15/1000000))^2))</f>
        <v>113.408061101919</v>
      </c>
    </row>
    <row r="16" spans="1:10">
      <c r="A16" s="4" t="s">
        <v>14</v>
      </c>
      <c r="B16" s="4">
        <v>1150</v>
      </c>
      <c r="C16" s="4"/>
      <c r="D16" s="4">
        <v>700</v>
      </c>
      <c r="E16" s="4"/>
      <c r="F16" s="4">
        <f t="shared" si="1"/>
        <v>20.6418738616856</v>
      </c>
      <c r="G16" s="4"/>
      <c r="I16">
        <f t="shared" si="2"/>
        <v>0.0782608695652174</v>
      </c>
      <c r="J16">
        <f t="shared" si="3"/>
        <v>0.0985714285714286</v>
      </c>
    </row>
    <row r="17" spans="1:19">
      <c r="A17" s="4" t="s">
        <v>14</v>
      </c>
      <c r="B17" s="4"/>
      <c r="C17" s="4"/>
      <c r="D17" s="4">
        <v>735</v>
      </c>
      <c r="E17" s="4"/>
      <c r="F17" s="4"/>
      <c r="G17" s="4"/>
      <c r="J17">
        <f t="shared" si="3"/>
        <v>0</v>
      </c>
      <c r="P17" t="s">
        <v>7</v>
      </c>
      <c r="Q17" t="s">
        <v>11</v>
      </c>
      <c r="R17" t="s">
        <v>16</v>
      </c>
      <c r="S17" t="s">
        <v>13</v>
      </c>
    </row>
    <row r="18" spans="1:19">
      <c r="A18" s="8" t="s">
        <v>14</v>
      </c>
      <c r="B18" s="8">
        <f>(800/F16)^2</f>
        <v>1502.04081632653</v>
      </c>
      <c r="C18" s="8"/>
      <c r="D18" s="8">
        <v>800</v>
      </c>
      <c r="E18" s="8"/>
      <c r="F18" s="4"/>
      <c r="G18" s="4"/>
      <c r="J18">
        <f t="shared" si="3"/>
        <v>0.11265306122449</v>
      </c>
      <c r="P18">
        <v>800</v>
      </c>
      <c r="Q18">
        <v>26</v>
      </c>
      <c r="R18">
        <v>61.345</v>
      </c>
      <c r="S18">
        <f t="shared" ref="S18:S20" si="4">(1.29/2)*(((P18/60/1000)^2)/(((((Q18/2)^2*3.14)-R18)/1000000)^2))*(1-((((((Q18/2)^2*3.14)-R18)/1000000)/(((Q18/2)^2*3.14)/1000000))^2))</f>
        <v>113.408061101919</v>
      </c>
    </row>
    <row r="19" spans="16:19">
      <c r="P19">
        <v>800</v>
      </c>
      <c r="Q19">
        <v>26</v>
      </c>
      <c r="R19">
        <v>111.585</v>
      </c>
      <c r="S19">
        <f t="shared" si="4"/>
        <v>245.71362322542</v>
      </c>
    </row>
    <row r="20" spans="1:19">
      <c r="A20" s="4" t="s">
        <v>17</v>
      </c>
      <c r="B20" s="4">
        <v>20.17</v>
      </c>
      <c r="C20" s="4">
        <v>-19.8</v>
      </c>
      <c r="D20" s="4">
        <v>100</v>
      </c>
      <c r="E20" s="4"/>
      <c r="F20" s="4">
        <f t="shared" ref="F20:F26" si="5">D20/SQRT(B20)</f>
        <v>22.2662484609674</v>
      </c>
      <c r="G20" s="4">
        <f>D20/SQRT(ABS(C20))</f>
        <v>22.4733287487747</v>
      </c>
      <c r="J20">
        <f t="shared" si="3"/>
        <v>0.012102</v>
      </c>
      <c r="K20">
        <f>(F21-F20)/F20</f>
        <v>-0.0366374074822208</v>
      </c>
      <c r="P20">
        <v>800</v>
      </c>
      <c r="Q20">
        <v>26</v>
      </c>
      <c r="R20">
        <v>86.9674</v>
      </c>
      <c r="S20">
        <f t="shared" si="4"/>
        <v>175.272082310814</v>
      </c>
    </row>
    <row r="21" spans="1:11">
      <c r="A21" s="4" t="s">
        <v>17</v>
      </c>
      <c r="B21" s="4">
        <v>48.9</v>
      </c>
      <c r="C21" s="4">
        <v>-47.5</v>
      </c>
      <c r="D21" s="4">
        <v>150</v>
      </c>
      <c r="E21" s="4"/>
      <c r="F21" s="4">
        <f t="shared" si="5"/>
        <v>21.4504708430026</v>
      </c>
      <c r="G21" s="4">
        <f>D21/SQRT(ABS(C21))</f>
        <v>21.7642875033004</v>
      </c>
      <c r="J21">
        <f t="shared" ref="J21:J27" si="6">(B21/1000)/(D21/60)</f>
        <v>0.01956</v>
      </c>
      <c r="K21">
        <f t="shared" ref="K21:K25" si="7">(F22-F21)/F21</f>
        <v>-0.0273974352272462</v>
      </c>
    </row>
    <row r="22" spans="1:11">
      <c r="A22" s="4" t="s">
        <v>17</v>
      </c>
      <c r="B22" s="4">
        <v>91.9</v>
      </c>
      <c r="C22" s="4">
        <v>-89.85</v>
      </c>
      <c r="D22" s="4">
        <v>200</v>
      </c>
      <c r="E22" s="4"/>
      <c r="F22" s="4">
        <f t="shared" si="5"/>
        <v>20.8627829574875</v>
      </c>
      <c r="G22" s="4">
        <f>D22/SQRT(ABS(C22))</f>
        <v>21.0994412678188</v>
      </c>
      <c r="J22">
        <f t="shared" si="6"/>
        <v>0.02757</v>
      </c>
      <c r="K22">
        <f t="shared" si="7"/>
        <v>-0.0245092652285635</v>
      </c>
    </row>
    <row r="23" spans="1:11">
      <c r="A23" s="4" t="s">
        <v>17</v>
      </c>
      <c r="B23" s="4">
        <v>150.9</v>
      </c>
      <c r="C23" s="4">
        <v>-146.6</v>
      </c>
      <c r="D23" s="4">
        <v>250</v>
      </c>
      <c r="E23" s="4"/>
      <c r="F23" s="4">
        <f t="shared" si="5"/>
        <v>20.3514514765765</v>
      </c>
      <c r="G23" s="4">
        <f>D23/SQRT(ABS(C23))</f>
        <v>20.6477638030905</v>
      </c>
      <c r="J23">
        <f t="shared" si="6"/>
        <v>0.036216</v>
      </c>
      <c r="K23">
        <f t="shared" si="7"/>
        <v>-0.00593850605120728</v>
      </c>
    </row>
    <row r="24" spans="1:10">
      <c r="A24" s="4" t="s">
        <v>17</v>
      </c>
      <c r="B24" s="4">
        <v>219.9</v>
      </c>
      <c r="C24" s="4">
        <v>-215</v>
      </c>
      <c r="D24" s="4">
        <v>300</v>
      </c>
      <c r="E24" s="4"/>
      <c r="F24" s="4">
        <f t="shared" si="5"/>
        <v>20.230594258832</v>
      </c>
      <c r="G24" s="4">
        <f>D24/SQRT(ABS(C24))</f>
        <v>20.4598301841142</v>
      </c>
      <c r="J24">
        <f t="shared" si="6"/>
        <v>0.04398</v>
      </c>
    </row>
    <row r="25" spans="1:11">
      <c r="A25" s="4" t="s">
        <v>17</v>
      </c>
      <c r="B25" s="4">
        <v>1060</v>
      </c>
      <c r="C25" s="4"/>
      <c r="D25" s="4">
        <v>700</v>
      </c>
      <c r="E25" s="4"/>
      <c r="F25" s="4">
        <f t="shared" si="5"/>
        <v>21.5003290891883</v>
      </c>
      <c r="G25" s="4"/>
      <c r="J25">
        <f t="shared" si="6"/>
        <v>0.0908571428571429</v>
      </c>
      <c r="K25">
        <f t="shared" si="7"/>
        <v>-0.0131489474089822</v>
      </c>
    </row>
    <row r="26" spans="1:10">
      <c r="A26" s="4" t="s">
        <v>17</v>
      </c>
      <c r="B26" s="4">
        <v>1200</v>
      </c>
      <c r="C26" s="4"/>
      <c r="D26" s="4">
        <v>735</v>
      </c>
      <c r="E26" s="4"/>
      <c r="F26" s="4">
        <f t="shared" si="5"/>
        <v>21.2176223927187</v>
      </c>
      <c r="G26" s="4"/>
      <c r="J26">
        <f t="shared" si="6"/>
        <v>0.0979591836734694</v>
      </c>
    </row>
    <row r="27" spans="1:10">
      <c r="A27" s="8" t="s">
        <v>17</v>
      </c>
      <c r="B27" s="8">
        <f>(800/F25)^2</f>
        <v>1384.48979591837</v>
      </c>
      <c r="C27" s="8"/>
      <c r="D27" s="8">
        <v>800</v>
      </c>
      <c r="E27" s="8"/>
      <c r="F27" s="8"/>
      <c r="G27" s="8"/>
      <c r="J27">
        <f t="shared" si="6"/>
        <v>0.103836734693878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"/>
  <sheetViews>
    <sheetView workbookViewId="0">
      <selection activeCell="I38" sqref="I38"/>
    </sheetView>
  </sheetViews>
  <sheetFormatPr defaultColWidth="9" defaultRowHeight="13.5"/>
  <cols>
    <col min="1" max="9" width="12.6333333333333" customWidth="1"/>
    <col min="11" max="19" width="12.6333333333333" customWidth="1"/>
  </cols>
  <sheetData>
    <row r="1" spans="1:19">
      <c r="A1" s="1" t="s">
        <v>71</v>
      </c>
      <c r="B1" s="2"/>
      <c r="C1" s="1" t="s">
        <v>72</v>
      </c>
      <c r="D1" s="2"/>
      <c r="E1" s="1" t="s">
        <v>63</v>
      </c>
      <c r="F1" s="3"/>
      <c r="K1" s="10" t="s">
        <v>73</v>
      </c>
      <c r="L1" s="11"/>
      <c r="M1" s="10" t="s">
        <v>72</v>
      </c>
      <c r="N1" s="11"/>
      <c r="O1" s="10" t="s">
        <v>63</v>
      </c>
      <c r="P1" s="10"/>
      <c r="Q1" s="4"/>
      <c r="R1" s="4"/>
      <c r="S1" s="4"/>
    </row>
    <row r="2" spans="1:19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  <c r="K2" s="4" t="s">
        <v>0</v>
      </c>
      <c r="L2" s="4" t="s">
        <v>13</v>
      </c>
      <c r="M2" s="4" t="s">
        <v>7</v>
      </c>
      <c r="N2" s="4" t="s">
        <v>18</v>
      </c>
      <c r="O2" s="5" t="s">
        <v>39</v>
      </c>
      <c r="P2" s="4" t="s">
        <v>19</v>
      </c>
      <c r="Q2" s="4" t="s">
        <v>7</v>
      </c>
      <c r="R2" s="4" t="s">
        <v>18</v>
      </c>
      <c r="S2" s="4" t="s">
        <v>39</v>
      </c>
    </row>
    <row r="3" spans="1:19">
      <c r="A3" s="6" t="s">
        <v>74</v>
      </c>
      <c r="B3" s="4">
        <v>32.874371</v>
      </c>
      <c r="C3" s="4">
        <v>99.919121</v>
      </c>
      <c r="D3" s="4">
        <f>C3/SQRT(ABS(B3))</f>
        <v>17.4268895557785</v>
      </c>
      <c r="E3" s="4">
        <v>23.505198</v>
      </c>
      <c r="F3" s="4">
        <v>-34.332294</v>
      </c>
      <c r="G3" s="4">
        <v>99.919785</v>
      </c>
      <c r="H3" s="4">
        <f>G3/SQRT(ABS(F3))</f>
        <v>17.0529720183269</v>
      </c>
      <c r="I3" s="4">
        <v>26.63376</v>
      </c>
      <c r="K3" s="6" t="s">
        <v>74</v>
      </c>
      <c r="L3" s="4">
        <v>32.410179</v>
      </c>
      <c r="M3" s="4">
        <v>99.942558</v>
      </c>
      <c r="N3" s="4">
        <f>M3/SQRT(ABS(L3))</f>
        <v>17.5553602544658</v>
      </c>
      <c r="O3" s="4">
        <v>22.233007</v>
      </c>
      <c r="P3" s="4">
        <v>-33.701221</v>
      </c>
      <c r="Q3" s="4">
        <v>99.939041</v>
      </c>
      <c r="R3" s="4">
        <f>Q3/SQRT(ABS(P3))</f>
        <v>17.2152113884848</v>
      </c>
      <c r="S3" s="4">
        <v>17.381227</v>
      </c>
    </row>
    <row r="4" spans="1:19">
      <c r="A4" s="7"/>
      <c r="B4" s="4">
        <v>74.893997</v>
      </c>
      <c r="C4" s="4">
        <v>149.966476</v>
      </c>
      <c r="D4" s="4">
        <f t="shared" ref="D4:D16" si="0">C4/SQRT(ABS(B4))</f>
        <v>17.3288874814714</v>
      </c>
      <c r="E4" s="4">
        <v>23.285995</v>
      </c>
      <c r="F4" s="4">
        <v>-77.956085</v>
      </c>
      <c r="G4" s="4">
        <v>149.955551</v>
      </c>
      <c r="H4" s="4">
        <f t="shared" ref="H4:H16" si="1">G4/SQRT(ABS(F4))</f>
        <v>16.9839044050826</v>
      </c>
      <c r="I4" s="4">
        <v>25.776098</v>
      </c>
      <c r="K4" s="7"/>
      <c r="L4" s="4">
        <v>73.458435</v>
      </c>
      <c r="M4" s="4">
        <v>149.966904</v>
      </c>
      <c r="N4" s="4">
        <f t="shared" ref="N4:N16" si="2">M4/SQRT(ABS(L4))</f>
        <v>17.497443100731</v>
      </c>
      <c r="O4" s="4">
        <v>21.632675</v>
      </c>
      <c r="P4" s="4">
        <v>-76.208344</v>
      </c>
      <c r="Q4" s="4">
        <v>149.951187</v>
      </c>
      <c r="R4" s="4">
        <f t="shared" ref="R4:R16" si="3">Q4/SQRT(ABS(P4))</f>
        <v>17.1770526042263</v>
      </c>
      <c r="S4" s="4">
        <v>17.481504</v>
      </c>
    </row>
    <row r="5" spans="1:19">
      <c r="A5" s="7"/>
      <c r="B5" s="4">
        <v>136.791519</v>
      </c>
      <c r="C5" s="4">
        <v>199.9832</v>
      </c>
      <c r="D5" s="4">
        <f t="shared" si="0"/>
        <v>17.0987328631629</v>
      </c>
      <c r="E5" s="4">
        <v>23.170073</v>
      </c>
      <c r="F5" s="4">
        <v>-142.478256</v>
      </c>
      <c r="G5" s="4">
        <v>199.993454</v>
      </c>
      <c r="H5" s="4">
        <f t="shared" si="1"/>
        <v>16.7548863265421</v>
      </c>
      <c r="I5" s="4">
        <v>25.14769</v>
      </c>
      <c r="K5" s="7"/>
      <c r="L5" s="4">
        <v>134.64035</v>
      </c>
      <c r="M5" s="4">
        <v>200.003098</v>
      </c>
      <c r="N5" s="4">
        <f t="shared" si="2"/>
        <v>17.2365009194379</v>
      </c>
      <c r="O5" s="4">
        <v>21.190107</v>
      </c>
      <c r="P5" s="4">
        <v>-140.279175</v>
      </c>
      <c r="Q5" s="4">
        <v>199.975601</v>
      </c>
      <c r="R5" s="4">
        <f t="shared" si="3"/>
        <v>16.884196937913</v>
      </c>
      <c r="S5" s="4">
        <v>17.629602</v>
      </c>
    </row>
    <row r="6" spans="1:19">
      <c r="A6" s="7"/>
      <c r="B6" s="4">
        <v>216.063873</v>
      </c>
      <c r="C6" s="4">
        <v>250.005783</v>
      </c>
      <c r="D6" s="4">
        <f t="shared" si="0"/>
        <v>17.0082243683441</v>
      </c>
      <c r="E6" s="4">
        <v>23.198936</v>
      </c>
      <c r="F6" s="4">
        <v>-226.456055</v>
      </c>
      <c r="G6" s="4">
        <v>250.006989</v>
      </c>
      <c r="H6" s="4">
        <f t="shared" si="1"/>
        <v>16.6134634734063</v>
      </c>
      <c r="I6" s="4">
        <v>24.706156</v>
      </c>
      <c r="K6" s="7"/>
      <c r="L6" s="4">
        <v>212.628067</v>
      </c>
      <c r="M6" s="4">
        <v>250.021591</v>
      </c>
      <c r="N6" s="4">
        <f t="shared" si="2"/>
        <v>17.1461736957311</v>
      </c>
      <c r="O6" s="4">
        <v>20.931679</v>
      </c>
      <c r="P6" s="4">
        <v>-211.386093</v>
      </c>
      <c r="Q6" s="4">
        <v>250.00264</v>
      </c>
      <c r="R6" s="4">
        <f t="shared" si="3"/>
        <v>17.1951666359497</v>
      </c>
      <c r="S6" s="4">
        <v>17.855364</v>
      </c>
    </row>
    <row r="7" spans="1:19">
      <c r="A7" s="7"/>
      <c r="B7" s="4">
        <v>307.123077</v>
      </c>
      <c r="C7" s="4">
        <v>299.971069</v>
      </c>
      <c r="D7" s="4">
        <f t="shared" si="0"/>
        <v>17.116822443917</v>
      </c>
      <c r="E7" s="4">
        <v>23.288342</v>
      </c>
      <c r="F7" s="4">
        <v>-325.005005</v>
      </c>
      <c r="G7" s="4">
        <v>299.987762</v>
      </c>
      <c r="H7" s="4">
        <f t="shared" si="1"/>
        <v>16.6401989156184</v>
      </c>
      <c r="I7" s="4">
        <v>24.48918</v>
      </c>
      <c r="K7" s="7"/>
      <c r="L7" s="4">
        <v>302.465454</v>
      </c>
      <c r="M7" s="4">
        <v>299.994476</v>
      </c>
      <c r="N7" s="4">
        <f t="shared" si="2"/>
        <v>17.24945461585</v>
      </c>
      <c r="O7" s="4">
        <v>20.777006</v>
      </c>
      <c r="P7" s="4">
        <v>-318.578644</v>
      </c>
      <c r="Q7" s="4">
        <v>300.010376</v>
      </c>
      <c r="R7" s="4">
        <f t="shared" si="3"/>
        <v>16.808460796749</v>
      </c>
      <c r="S7" s="4">
        <v>18.162775</v>
      </c>
    </row>
    <row r="8" spans="1:19">
      <c r="A8" s="7"/>
      <c r="B8" s="4">
        <v>408.146667</v>
      </c>
      <c r="C8" s="4">
        <v>350.001556</v>
      </c>
      <c r="D8" s="4">
        <f t="shared" si="0"/>
        <v>17.324545419405</v>
      </c>
      <c r="E8" s="4">
        <v>23.437042</v>
      </c>
      <c r="F8" s="4">
        <v>-435.89859</v>
      </c>
      <c r="G8" s="4">
        <v>349.951508</v>
      </c>
      <c r="H8" s="4">
        <f t="shared" si="1"/>
        <v>16.7615870624963</v>
      </c>
      <c r="I8" s="4">
        <v>24.415167</v>
      </c>
      <c r="K8" s="7"/>
      <c r="L8" s="4">
        <v>402.468079</v>
      </c>
      <c r="M8" s="4">
        <v>349.983246</v>
      </c>
      <c r="N8" s="4">
        <f t="shared" si="2"/>
        <v>17.4454242097602</v>
      </c>
      <c r="O8" s="4">
        <v>20.776001</v>
      </c>
      <c r="P8" s="4">
        <v>-426.750763</v>
      </c>
      <c r="Q8" s="4">
        <v>350.017761</v>
      </c>
      <c r="R8" s="4">
        <f t="shared" si="3"/>
        <v>16.9434922848604</v>
      </c>
      <c r="S8" s="4">
        <v>18.548931</v>
      </c>
    </row>
    <row r="9" spans="1:19">
      <c r="A9" s="7"/>
      <c r="B9" s="4">
        <v>535.140137</v>
      </c>
      <c r="C9" s="4">
        <v>399.982544</v>
      </c>
      <c r="D9" s="4">
        <f t="shared" si="0"/>
        <v>17.2904889854663</v>
      </c>
      <c r="E9" s="4">
        <v>23.721035</v>
      </c>
      <c r="F9" s="4">
        <v>-575.053711</v>
      </c>
      <c r="G9" s="4">
        <v>399.974823</v>
      </c>
      <c r="H9" s="4">
        <f t="shared" si="1"/>
        <v>16.6793241778149</v>
      </c>
      <c r="I9" s="4">
        <v>24.443743</v>
      </c>
      <c r="K9" s="7"/>
      <c r="L9" s="4">
        <v>527.900391</v>
      </c>
      <c r="M9" s="4">
        <v>399.985901</v>
      </c>
      <c r="N9" s="4">
        <f t="shared" si="2"/>
        <v>17.4087942069945</v>
      </c>
      <c r="O9" s="4">
        <v>20.931973</v>
      </c>
      <c r="P9" s="4">
        <v>-565.183167</v>
      </c>
      <c r="Q9" s="4">
        <v>399.953583</v>
      </c>
      <c r="R9" s="4">
        <f t="shared" si="3"/>
        <v>16.8234469281608</v>
      </c>
      <c r="S9" s="4">
        <v>19.002996</v>
      </c>
    </row>
    <row r="10" spans="1:19">
      <c r="A10" s="7"/>
      <c r="B10" s="4">
        <v>675.584778</v>
      </c>
      <c r="C10" s="4">
        <v>449.989166</v>
      </c>
      <c r="D10" s="4">
        <f t="shared" si="0"/>
        <v>17.3125934215017</v>
      </c>
      <c r="E10" s="4">
        <v>24.144346</v>
      </c>
      <c r="F10" s="4">
        <v>-708.25354</v>
      </c>
      <c r="G10" s="4">
        <v>449.999725</v>
      </c>
      <c r="H10" s="4">
        <f t="shared" si="1"/>
        <v>16.9089979477576</v>
      </c>
      <c r="I10" s="4">
        <v>24.645401</v>
      </c>
      <c r="K10" s="7"/>
      <c r="L10" s="4">
        <v>666.291199</v>
      </c>
      <c r="M10" s="4">
        <v>449.98819</v>
      </c>
      <c r="N10" s="4">
        <f t="shared" si="2"/>
        <v>17.4328774613674</v>
      </c>
      <c r="O10" s="4">
        <v>21.254295</v>
      </c>
      <c r="P10" s="4">
        <v>-705.681519</v>
      </c>
      <c r="Q10" s="4">
        <v>450.01297</v>
      </c>
      <c r="R10" s="4">
        <f t="shared" si="3"/>
        <v>16.9402829106342</v>
      </c>
      <c r="S10" s="4">
        <v>19.611355</v>
      </c>
    </row>
    <row r="11" spans="1:19">
      <c r="A11" s="7"/>
      <c r="B11" s="4">
        <v>827.232971</v>
      </c>
      <c r="C11" s="4">
        <v>499.936584</v>
      </c>
      <c r="D11" s="4">
        <f t="shared" si="0"/>
        <v>17.3820502271632</v>
      </c>
      <c r="E11" s="4">
        <v>24.614769</v>
      </c>
      <c r="F11" s="4">
        <v>-906.466614</v>
      </c>
      <c r="G11" s="4">
        <v>500.037018</v>
      </c>
      <c r="H11" s="4">
        <f t="shared" si="1"/>
        <v>16.6083408780807</v>
      </c>
      <c r="I11" s="4">
        <v>25.017067</v>
      </c>
      <c r="K11" s="7"/>
      <c r="L11" s="4">
        <v>816.731018</v>
      </c>
      <c r="M11" s="4">
        <v>499.952057</v>
      </c>
      <c r="N11" s="4">
        <f t="shared" si="2"/>
        <v>17.4939884219238</v>
      </c>
      <c r="O11" s="4">
        <v>21.698095</v>
      </c>
      <c r="P11" s="4">
        <v>-887.72937</v>
      </c>
      <c r="Q11" s="4">
        <v>499.984375</v>
      </c>
      <c r="R11" s="4">
        <f t="shared" si="3"/>
        <v>16.7809343427957</v>
      </c>
      <c r="S11" s="4">
        <v>20.25617</v>
      </c>
    </row>
    <row r="12" spans="1:19">
      <c r="A12" s="7"/>
      <c r="B12" s="4">
        <v>992.621826</v>
      </c>
      <c r="C12" s="4">
        <v>549.977478</v>
      </c>
      <c r="D12" s="4">
        <f t="shared" si="0"/>
        <v>17.4563320754965</v>
      </c>
      <c r="E12" s="4">
        <v>25.169388</v>
      </c>
      <c r="F12" s="4">
        <v>-1070.604858</v>
      </c>
      <c r="G12" s="4">
        <v>549.994812</v>
      </c>
      <c r="H12" s="4">
        <f t="shared" si="1"/>
        <v>16.809081698793</v>
      </c>
      <c r="I12" s="4">
        <v>25.53771</v>
      </c>
      <c r="K12" s="7"/>
      <c r="L12" s="4">
        <v>979.085876</v>
      </c>
      <c r="M12" s="4">
        <v>549.951172</v>
      </c>
      <c r="N12" s="4">
        <f t="shared" si="2"/>
        <v>17.5757448447289</v>
      </c>
      <c r="O12" s="4">
        <v>22.307709</v>
      </c>
      <c r="P12" s="4">
        <v>-1051.492432</v>
      </c>
      <c r="Q12" s="4">
        <v>550.027771</v>
      </c>
      <c r="R12" s="4">
        <f t="shared" si="3"/>
        <v>16.9621750970805</v>
      </c>
      <c r="S12" s="4">
        <v>20.991503</v>
      </c>
    </row>
    <row r="13" spans="1:19">
      <c r="A13" s="7"/>
      <c r="B13" s="4">
        <v>1167.155273</v>
      </c>
      <c r="C13" s="4">
        <v>599.934753</v>
      </c>
      <c r="D13" s="4">
        <f t="shared" si="0"/>
        <v>17.5606142211608</v>
      </c>
      <c r="E13" s="4">
        <v>25.884583</v>
      </c>
      <c r="F13" s="4">
        <v>-1250.487427</v>
      </c>
      <c r="G13" s="4">
        <v>599.943787</v>
      </c>
      <c r="H13" s="4">
        <f t="shared" si="1"/>
        <v>16.9656653177982</v>
      </c>
      <c r="I13" s="4">
        <v>26.190613</v>
      </c>
      <c r="K13" s="7"/>
      <c r="L13" s="4">
        <v>1148.739868</v>
      </c>
      <c r="M13" s="4">
        <v>599.966003</v>
      </c>
      <c r="N13" s="4">
        <f t="shared" si="2"/>
        <v>17.7017333672766</v>
      </c>
      <c r="O13" s="4">
        <v>22.997673</v>
      </c>
      <c r="P13" s="4">
        <v>-1225.696777</v>
      </c>
      <c r="Q13" s="4">
        <v>599.961243</v>
      </c>
      <c r="R13" s="4">
        <f t="shared" si="3"/>
        <v>17.1368767860671</v>
      </c>
      <c r="S13" s="4">
        <v>21.783594</v>
      </c>
    </row>
    <row r="14" spans="1:19">
      <c r="A14" s="7"/>
      <c r="B14" s="4">
        <v>1346.043457</v>
      </c>
      <c r="C14" s="4">
        <v>649.994019</v>
      </c>
      <c r="D14" s="4">
        <f t="shared" si="0"/>
        <v>17.7165771504395</v>
      </c>
      <c r="E14" s="4">
        <v>26.814066</v>
      </c>
      <c r="F14" s="4">
        <v>-1448.303101</v>
      </c>
      <c r="G14" s="4">
        <v>649.954895</v>
      </c>
      <c r="H14" s="4">
        <f t="shared" si="1"/>
        <v>17.0786480407804</v>
      </c>
      <c r="I14" s="4">
        <v>27.004374</v>
      </c>
      <c r="K14" s="7"/>
      <c r="L14" s="4">
        <v>1327.089355</v>
      </c>
      <c r="M14" s="4">
        <v>649.945496</v>
      </c>
      <c r="N14" s="4">
        <f t="shared" si="2"/>
        <v>17.8413147821157</v>
      </c>
      <c r="O14" s="4">
        <v>23.753075</v>
      </c>
      <c r="P14" s="4">
        <v>-1428.512573</v>
      </c>
      <c r="Q14" s="4">
        <v>649.996155</v>
      </c>
      <c r="R14" s="4">
        <f t="shared" si="3"/>
        <v>17.1976360582749</v>
      </c>
      <c r="S14" s="4">
        <v>22.64683</v>
      </c>
    </row>
    <row r="15" spans="1:19">
      <c r="A15" s="7"/>
      <c r="B15" s="4">
        <v>1551.054077</v>
      </c>
      <c r="C15" s="4">
        <v>699.943115</v>
      </c>
      <c r="D15" s="4">
        <f t="shared" si="0"/>
        <v>17.7725308247078</v>
      </c>
      <c r="E15" s="4">
        <v>27.860535</v>
      </c>
      <c r="F15" s="4">
        <v>-1632.912476</v>
      </c>
      <c r="G15" s="4">
        <v>700.000549</v>
      </c>
      <c r="H15" s="4">
        <f t="shared" si="1"/>
        <v>17.3227535612085</v>
      </c>
      <c r="I15" s="4">
        <v>28.019304</v>
      </c>
      <c r="K15" s="7"/>
      <c r="L15" s="4">
        <v>1529.876221</v>
      </c>
      <c r="M15" s="4">
        <v>699.991333</v>
      </c>
      <c r="N15" s="4">
        <f t="shared" si="2"/>
        <v>17.8963520973681</v>
      </c>
      <c r="O15" s="4">
        <v>24.770702</v>
      </c>
      <c r="P15" s="4">
        <v>-1621.902344</v>
      </c>
      <c r="Q15" s="4">
        <v>699.998596</v>
      </c>
      <c r="R15" s="4">
        <f t="shared" si="3"/>
        <v>17.3814025640941</v>
      </c>
      <c r="S15" s="4">
        <v>23.620901</v>
      </c>
    </row>
    <row r="16" spans="1:19">
      <c r="A16" s="7"/>
      <c r="B16" s="9">
        <v>1638.275513</v>
      </c>
      <c r="C16" s="9">
        <v>742.815735</v>
      </c>
      <c r="D16" s="9">
        <f t="shared" si="0"/>
        <v>18.3521785046363</v>
      </c>
      <c r="E16" s="4">
        <v>28.9261</v>
      </c>
      <c r="F16" s="9">
        <v>-1638.400024</v>
      </c>
      <c r="G16" s="9">
        <v>741.448059</v>
      </c>
      <c r="H16" s="9">
        <f t="shared" si="1"/>
        <v>18.3176923123287</v>
      </c>
      <c r="I16" s="4">
        <v>29.09387</v>
      </c>
      <c r="K16" s="7"/>
      <c r="L16" s="9">
        <v>1638.265991</v>
      </c>
      <c r="M16" s="9">
        <v>747.712585</v>
      </c>
      <c r="N16" s="9">
        <f t="shared" si="2"/>
        <v>18.4732149060819</v>
      </c>
      <c r="O16" s="4">
        <v>25.898272</v>
      </c>
      <c r="P16" s="9">
        <v>-1638.399902</v>
      </c>
      <c r="Q16" s="9">
        <v>747.499512</v>
      </c>
      <c r="R16" s="9">
        <f t="shared" si="3"/>
        <v>18.467195925618</v>
      </c>
      <c r="S16" s="4">
        <v>24.837887</v>
      </c>
    </row>
    <row r="17" spans="1:19">
      <c r="A17" s="7"/>
      <c r="B17" s="8">
        <f>(C17/D16)^2</f>
        <v>1900.22367370908</v>
      </c>
      <c r="C17" s="4">
        <v>800</v>
      </c>
      <c r="D17" s="4"/>
      <c r="E17" s="4"/>
      <c r="F17" s="8">
        <f>(G17/H16)^2</f>
        <v>1907.385401839</v>
      </c>
      <c r="G17" s="4">
        <v>800</v>
      </c>
      <c r="H17" s="4"/>
      <c r="I17" s="4"/>
      <c r="K17" s="7"/>
      <c r="L17" s="8">
        <f>(M17/N16)^2</f>
        <v>1875.40473780167</v>
      </c>
      <c r="M17" s="4">
        <v>800</v>
      </c>
      <c r="N17" s="4"/>
      <c r="O17" s="4"/>
      <c r="P17" s="8">
        <f>(Q17/R16)^2</f>
        <v>1876.62743171439</v>
      </c>
      <c r="Q17" s="4">
        <v>800</v>
      </c>
      <c r="R17" s="4"/>
      <c r="S17" s="4"/>
    </row>
    <row r="18" spans="1:19">
      <c r="A18" s="7"/>
      <c r="B18" s="4">
        <v>1500</v>
      </c>
      <c r="C18" s="8">
        <f>SQRT(B18)*D16</f>
        <v>710.776817150823</v>
      </c>
      <c r="D18" s="4"/>
      <c r="E18" s="4"/>
      <c r="F18" s="4">
        <v>1500</v>
      </c>
      <c r="G18" s="8">
        <f>SQRT(F18)*H16</f>
        <v>709.441172666006</v>
      </c>
      <c r="H18" s="4"/>
      <c r="I18" s="4"/>
      <c r="K18" s="7"/>
      <c r="L18" s="4">
        <v>1500</v>
      </c>
      <c r="M18" s="8">
        <f>SQRT(L18)*N16</f>
        <v>715.464536821656</v>
      </c>
      <c r="N18" s="4"/>
      <c r="O18" s="4"/>
      <c r="P18" s="4">
        <v>1500</v>
      </c>
      <c r="Q18" s="8">
        <f>SQRT(P18)*R16</f>
        <v>715.231422710679</v>
      </c>
      <c r="R18" s="4"/>
      <c r="S18" s="4"/>
    </row>
    <row r="19" spans="1:19">
      <c r="A19" s="6" t="s">
        <v>75</v>
      </c>
      <c r="B19" s="4">
        <v>19.493227</v>
      </c>
      <c r="C19" s="4">
        <v>99.945831</v>
      </c>
      <c r="D19" s="4">
        <f>C19/SQRT(ABS(B19))</f>
        <v>22.637205489409</v>
      </c>
      <c r="E19" s="4">
        <v>24.248201</v>
      </c>
      <c r="F19" s="4">
        <v>-20.606707</v>
      </c>
      <c r="G19" s="4">
        <v>99.957954</v>
      </c>
      <c r="H19" s="4">
        <f>G19/SQRT(ABS(F19))</f>
        <v>22.0197842845666</v>
      </c>
      <c r="I19" s="4">
        <v>27.307835</v>
      </c>
      <c r="K19" s="6" t="s">
        <v>75</v>
      </c>
      <c r="L19" s="4">
        <v>19.495247</v>
      </c>
      <c r="M19" s="4">
        <v>99.955109</v>
      </c>
      <c r="N19" s="4">
        <f>M19/SQRT(ABS(L19))</f>
        <v>22.6381339913856</v>
      </c>
      <c r="O19" s="4">
        <v>21.135271</v>
      </c>
      <c r="P19" s="4">
        <v>-20.696192</v>
      </c>
      <c r="Q19" s="4">
        <v>99.936111</v>
      </c>
      <c r="R19" s="4">
        <f>Q19/SQRT(ABS(P19))</f>
        <v>21.9673273894036</v>
      </c>
      <c r="S19" s="4">
        <v>23.98325</v>
      </c>
    </row>
    <row r="20" spans="1:19">
      <c r="A20" s="7"/>
      <c r="B20" s="4">
        <v>46.530651</v>
      </c>
      <c r="C20" s="4">
        <v>149.944748</v>
      </c>
      <c r="D20" s="4">
        <f t="shared" ref="D20:D32" si="4">C20/SQRT(ABS(B20))</f>
        <v>21.9817211504367</v>
      </c>
      <c r="E20" s="4">
        <v>23.69311</v>
      </c>
      <c r="F20" s="4">
        <v>-49.094433</v>
      </c>
      <c r="G20" s="4">
        <v>149.960022</v>
      </c>
      <c r="H20" s="4">
        <f t="shared" ref="H20:H32" si="5">G20/SQRT(ABS(F20))</f>
        <v>21.4022469636013</v>
      </c>
      <c r="I20" s="4">
        <v>26.260172</v>
      </c>
      <c r="K20" s="7"/>
      <c r="L20" s="4">
        <v>46.227486</v>
      </c>
      <c r="M20" s="4">
        <v>149.969803</v>
      </c>
      <c r="N20" s="4">
        <f t="shared" ref="N20:N32" si="6">M20/SQRT(ABS(L20))</f>
        <v>22.0573677052045</v>
      </c>
      <c r="O20" s="4">
        <v>20.863634</v>
      </c>
      <c r="P20" s="4">
        <v>-49.274288</v>
      </c>
      <c r="Q20" s="4">
        <v>149.95845</v>
      </c>
      <c r="R20" s="4">
        <f t="shared" ref="R20:R32" si="7">Q20/SQRT(ABS(P20))</f>
        <v>21.362927373366</v>
      </c>
      <c r="S20" s="4">
        <v>23.207832</v>
      </c>
    </row>
    <row r="21" spans="1:19">
      <c r="A21" s="7"/>
      <c r="B21" s="4">
        <v>86.538452</v>
      </c>
      <c r="C21" s="4">
        <v>199.989288</v>
      </c>
      <c r="D21" s="4">
        <f t="shared" si="4"/>
        <v>21.4982036748527</v>
      </c>
      <c r="E21" s="4">
        <v>23.397757</v>
      </c>
      <c r="F21" s="4">
        <v>-89.711258</v>
      </c>
      <c r="G21" s="4">
        <v>199.980759</v>
      </c>
      <c r="H21" s="4">
        <f t="shared" si="5"/>
        <v>21.113719082942</v>
      </c>
      <c r="I21" s="4">
        <v>25.386738</v>
      </c>
      <c r="K21" s="7"/>
      <c r="L21" s="4">
        <v>85.734802</v>
      </c>
      <c r="M21" s="4">
        <v>199.984985</v>
      </c>
      <c r="N21" s="4">
        <f t="shared" si="6"/>
        <v>21.5982624999306</v>
      </c>
      <c r="O21" s="4">
        <v>20.76639</v>
      </c>
      <c r="P21" s="4">
        <v>-89.709221</v>
      </c>
      <c r="Q21" s="4">
        <v>199.969986</v>
      </c>
      <c r="R21" s="4">
        <f t="shared" si="7"/>
        <v>21.1128213801653</v>
      </c>
      <c r="S21" s="4">
        <v>22.689812</v>
      </c>
    </row>
    <row r="22" spans="1:19">
      <c r="A22" s="7"/>
      <c r="B22" s="4">
        <v>138.16983</v>
      </c>
      <c r="C22" s="4">
        <v>249.999878</v>
      </c>
      <c r="D22" s="4">
        <f t="shared" si="4"/>
        <v>21.2683199554406</v>
      </c>
      <c r="E22" s="4">
        <v>23.316158</v>
      </c>
      <c r="F22" s="4">
        <v>-144.013367</v>
      </c>
      <c r="G22" s="4">
        <v>249.99881</v>
      </c>
      <c r="H22" s="4">
        <f t="shared" si="5"/>
        <v>20.8322672970311</v>
      </c>
      <c r="I22" s="4">
        <v>24.717314</v>
      </c>
      <c r="K22" s="7"/>
      <c r="L22" s="4">
        <v>135.562836</v>
      </c>
      <c r="M22" s="4">
        <v>250.011108</v>
      </c>
      <c r="N22" s="4">
        <f t="shared" si="6"/>
        <v>21.4728149747716</v>
      </c>
      <c r="O22" s="4">
        <v>20.792048</v>
      </c>
      <c r="P22" s="4">
        <v>-143.416183</v>
      </c>
      <c r="Q22" s="4">
        <v>250.004364</v>
      </c>
      <c r="R22" s="4">
        <f t="shared" si="7"/>
        <v>20.8760587232004</v>
      </c>
      <c r="S22" s="4">
        <v>22.385141</v>
      </c>
    </row>
    <row r="23" spans="1:19">
      <c r="A23" s="7"/>
      <c r="B23" s="4">
        <v>190.789673</v>
      </c>
      <c r="C23" s="4">
        <v>299.992676</v>
      </c>
      <c r="D23" s="4">
        <f t="shared" si="4"/>
        <v>21.7186696810416</v>
      </c>
      <c r="E23" s="4">
        <v>23.350067</v>
      </c>
      <c r="F23" s="4">
        <v>-200.088181</v>
      </c>
      <c r="G23" s="4">
        <v>300.005646</v>
      </c>
      <c r="H23" s="4">
        <f t="shared" si="5"/>
        <v>21.2089276222244</v>
      </c>
      <c r="I23" s="4">
        <v>24.388781</v>
      </c>
      <c r="K23" s="7"/>
      <c r="L23" s="4">
        <v>186.153595</v>
      </c>
      <c r="M23" s="4">
        <v>299.998749</v>
      </c>
      <c r="N23" s="4">
        <f t="shared" si="6"/>
        <v>21.9878988200701</v>
      </c>
      <c r="O23" s="4">
        <v>20.911245</v>
      </c>
      <c r="P23" s="4">
        <v>-198.931534</v>
      </c>
      <c r="Q23" s="4">
        <v>299.994263</v>
      </c>
      <c r="R23" s="4">
        <f t="shared" si="7"/>
        <v>21.2696887007409</v>
      </c>
      <c r="S23" s="4">
        <v>22.185453</v>
      </c>
    </row>
    <row r="24" spans="1:19">
      <c r="A24" s="7"/>
      <c r="B24" s="4">
        <v>235.001434</v>
      </c>
      <c r="C24" s="4">
        <v>350.031982</v>
      </c>
      <c r="D24" s="4">
        <f t="shared" si="4"/>
        <v>22.8334991661566</v>
      </c>
      <c r="E24" s="4">
        <v>23.523932</v>
      </c>
      <c r="F24" s="4">
        <v>-242.795502</v>
      </c>
      <c r="G24" s="4">
        <v>350.006042</v>
      </c>
      <c r="H24" s="4">
        <f t="shared" si="5"/>
        <v>22.4623517107638</v>
      </c>
      <c r="I24" s="4">
        <v>24.28406</v>
      </c>
      <c r="K24" s="7"/>
      <c r="L24" s="4">
        <v>228.378098</v>
      </c>
      <c r="M24" s="4">
        <v>349.987579</v>
      </c>
      <c r="N24" s="4">
        <f t="shared" si="6"/>
        <v>23.1592987853491</v>
      </c>
      <c r="O24" s="4">
        <v>21.088757</v>
      </c>
      <c r="P24" s="4">
        <v>-240.176102</v>
      </c>
      <c r="Q24" s="4">
        <v>349.988373</v>
      </c>
      <c r="R24" s="4">
        <f t="shared" si="7"/>
        <v>22.5833684851505</v>
      </c>
      <c r="S24" s="4">
        <v>22.113186</v>
      </c>
    </row>
    <row r="25" spans="1:19">
      <c r="A25" s="7"/>
      <c r="B25" s="4">
        <v>282.32782</v>
      </c>
      <c r="C25" s="4">
        <v>400.019928</v>
      </c>
      <c r="D25" s="4">
        <f t="shared" si="4"/>
        <v>23.8070064698504</v>
      </c>
      <c r="E25" s="4">
        <v>23.733</v>
      </c>
      <c r="F25" s="4">
        <v>-287.616699</v>
      </c>
      <c r="G25" s="4">
        <v>399.987549</v>
      </c>
      <c r="H25" s="4">
        <f t="shared" si="5"/>
        <v>23.5851924229102</v>
      </c>
      <c r="I25" s="4">
        <v>24.339352</v>
      </c>
      <c r="K25" s="7"/>
      <c r="L25" s="4">
        <v>274.728088</v>
      </c>
      <c r="M25" s="4">
        <v>399.975983</v>
      </c>
      <c r="N25" s="4">
        <f t="shared" si="6"/>
        <v>24.1313924465719</v>
      </c>
      <c r="O25" s="4">
        <v>21.355009</v>
      </c>
      <c r="P25" s="4">
        <v>-284.775726</v>
      </c>
      <c r="Q25" s="4">
        <v>400.020477</v>
      </c>
      <c r="R25" s="4">
        <f t="shared" si="7"/>
        <v>23.7044967449137</v>
      </c>
      <c r="S25" s="4">
        <v>22.217369</v>
      </c>
    </row>
    <row r="26" spans="1:19">
      <c r="A26" s="7"/>
      <c r="B26" s="4">
        <v>333.800903</v>
      </c>
      <c r="C26" s="4">
        <v>450.021149</v>
      </c>
      <c r="D26" s="4">
        <f t="shared" si="4"/>
        <v>24.6314041738365</v>
      </c>
      <c r="E26" s="4">
        <v>24.088636</v>
      </c>
      <c r="F26" s="4">
        <v>-346.24765</v>
      </c>
      <c r="G26" s="4">
        <v>449.938507</v>
      </c>
      <c r="H26" s="4">
        <f t="shared" si="5"/>
        <v>24.1801920357</v>
      </c>
      <c r="I26" s="4">
        <v>24.603832</v>
      </c>
      <c r="K26" s="7"/>
      <c r="L26" s="4">
        <v>325.111237</v>
      </c>
      <c r="M26" s="4">
        <v>449.997131</v>
      </c>
      <c r="N26" s="4">
        <f t="shared" si="6"/>
        <v>24.9570790511161</v>
      </c>
      <c r="O26" s="4">
        <v>21.677437</v>
      </c>
      <c r="P26" s="4">
        <v>-342.246338</v>
      </c>
      <c r="Q26" s="4">
        <v>449.975983</v>
      </c>
      <c r="R26" s="4">
        <f t="shared" si="7"/>
        <v>24.323156234677</v>
      </c>
      <c r="S26" s="4">
        <v>22.468243</v>
      </c>
    </row>
    <row r="27" spans="1:19">
      <c r="A27" s="7"/>
      <c r="B27" s="4">
        <v>394.484039</v>
      </c>
      <c r="C27" s="4">
        <v>499.974304</v>
      </c>
      <c r="D27" s="4">
        <f t="shared" si="4"/>
        <v>25.1728835302388</v>
      </c>
      <c r="E27" s="4">
        <v>24.529999</v>
      </c>
      <c r="F27" s="4">
        <v>-417.762421</v>
      </c>
      <c r="G27" s="4">
        <v>499.994781</v>
      </c>
      <c r="H27" s="4">
        <f t="shared" si="5"/>
        <v>24.462497005345</v>
      </c>
      <c r="I27" s="4">
        <v>25.011341</v>
      </c>
      <c r="K27" s="7"/>
      <c r="L27" s="4">
        <v>384.559723</v>
      </c>
      <c r="M27" s="4">
        <v>499.964783</v>
      </c>
      <c r="N27" s="4">
        <f t="shared" si="6"/>
        <v>25.4951467443807</v>
      </c>
      <c r="O27" s="4">
        <v>22.140577</v>
      </c>
      <c r="P27" s="4">
        <v>-413.876831</v>
      </c>
      <c r="Q27" s="4">
        <v>499.966675</v>
      </c>
      <c r="R27" s="4">
        <f t="shared" si="7"/>
        <v>24.5756775474572</v>
      </c>
      <c r="S27" s="4">
        <v>22.863855</v>
      </c>
    </row>
    <row r="28" spans="1:19">
      <c r="A28" s="7"/>
      <c r="B28" s="4">
        <v>463.82724</v>
      </c>
      <c r="C28" s="4">
        <v>550.032043</v>
      </c>
      <c r="D28" s="4">
        <f t="shared" si="4"/>
        <v>25.5393515034647</v>
      </c>
      <c r="E28" s="4">
        <v>25.149164</v>
      </c>
      <c r="F28" s="4">
        <v>-507.25061</v>
      </c>
      <c r="G28" s="4">
        <v>550.034546</v>
      </c>
      <c r="H28" s="4">
        <f t="shared" si="5"/>
        <v>24.4218566705901</v>
      </c>
      <c r="I28" s="4">
        <v>25.490253</v>
      </c>
      <c r="K28" s="7"/>
      <c r="L28" s="4">
        <v>454.025482</v>
      </c>
      <c r="M28" s="4">
        <v>549.98645</v>
      </c>
      <c r="N28" s="4">
        <f t="shared" si="6"/>
        <v>25.8114187041997</v>
      </c>
      <c r="O28" s="4">
        <v>22.660807</v>
      </c>
      <c r="P28" s="4">
        <v>-501.718018</v>
      </c>
      <c r="Q28" s="4">
        <v>549.993835</v>
      </c>
      <c r="R28" s="4">
        <f t="shared" si="7"/>
        <v>24.5543234506243</v>
      </c>
      <c r="S28" s="4">
        <v>23.377317</v>
      </c>
    </row>
    <row r="29" spans="1:19">
      <c r="A29" s="7"/>
      <c r="B29" s="4">
        <v>550.22168</v>
      </c>
      <c r="C29" s="4">
        <v>599.970764</v>
      </c>
      <c r="D29" s="4">
        <f t="shared" si="4"/>
        <v>25.5776852535845</v>
      </c>
      <c r="E29" s="4">
        <v>25.821342</v>
      </c>
      <c r="F29" s="4">
        <v>-608.767151</v>
      </c>
      <c r="G29" s="4">
        <v>599.994751</v>
      </c>
      <c r="H29" s="4">
        <f t="shared" si="5"/>
        <v>24.3176635848463</v>
      </c>
      <c r="I29" s="4">
        <v>25.987139</v>
      </c>
      <c r="K29" s="7"/>
      <c r="L29" s="4">
        <v>539.203918</v>
      </c>
      <c r="M29" s="4">
        <v>599.944458</v>
      </c>
      <c r="N29" s="4">
        <f t="shared" si="6"/>
        <v>25.8365503078802</v>
      </c>
      <c r="O29" s="4">
        <v>23.318014</v>
      </c>
      <c r="P29" s="4">
        <v>-599.823975</v>
      </c>
      <c r="Q29" s="4">
        <v>599.953613</v>
      </c>
      <c r="R29" s="4">
        <f t="shared" si="7"/>
        <v>24.4965972946905</v>
      </c>
      <c r="S29" s="4">
        <v>23.917034</v>
      </c>
    </row>
    <row r="30" spans="1:19">
      <c r="A30" s="7"/>
      <c r="B30" s="4">
        <v>646.748657</v>
      </c>
      <c r="C30" s="4">
        <v>650.018066</v>
      </c>
      <c r="D30" s="4">
        <f t="shared" si="4"/>
        <v>25.5598122516658</v>
      </c>
      <c r="E30" s="4">
        <v>26.650629</v>
      </c>
      <c r="F30" s="4">
        <v>-720.065674</v>
      </c>
      <c r="G30" s="4">
        <v>649.994141</v>
      </c>
      <c r="H30" s="4">
        <f t="shared" si="5"/>
        <v>24.2227467039369</v>
      </c>
      <c r="I30" s="4">
        <v>26.693434</v>
      </c>
      <c r="K30" s="7"/>
      <c r="L30" s="4">
        <v>636.192627</v>
      </c>
      <c r="M30" s="4">
        <v>649.902649</v>
      </c>
      <c r="N30" s="4">
        <f t="shared" si="6"/>
        <v>25.7664146419665</v>
      </c>
      <c r="O30" s="4">
        <v>24.054754</v>
      </c>
      <c r="P30" s="4">
        <v>-707.8479</v>
      </c>
      <c r="Q30" s="4">
        <v>649.956482</v>
      </c>
      <c r="R30" s="4">
        <f t="shared" si="7"/>
        <v>24.4294846437528</v>
      </c>
      <c r="S30" s="4">
        <v>24.515759</v>
      </c>
    </row>
    <row r="31" spans="1:19">
      <c r="A31" s="7"/>
      <c r="B31" s="4">
        <v>755.737427</v>
      </c>
      <c r="C31" s="4">
        <v>699.925964</v>
      </c>
      <c r="D31" s="4">
        <f t="shared" si="4"/>
        <v>25.4604830335507</v>
      </c>
      <c r="E31" s="4">
        <v>27.734131</v>
      </c>
      <c r="F31" s="4">
        <v>-859.248779</v>
      </c>
      <c r="G31" s="4">
        <v>699.964905</v>
      </c>
      <c r="H31" s="4">
        <f t="shared" si="5"/>
        <v>23.8790367524476</v>
      </c>
      <c r="I31" s="4">
        <v>27.849571</v>
      </c>
      <c r="K31" s="7"/>
      <c r="L31" s="4">
        <v>741.303101</v>
      </c>
      <c r="M31" s="4">
        <v>699.953308</v>
      </c>
      <c r="N31" s="4">
        <f t="shared" si="6"/>
        <v>25.7081699312046</v>
      </c>
      <c r="O31" s="4">
        <v>24.949833</v>
      </c>
      <c r="P31" s="4">
        <v>-842.483215</v>
      </c>
      <c r="Q31" s="4">
        <v>699.905945</v>
      </c>
      <c r="R31" s="4">
        <f t="shared" si="7"/>
        <v>24.1134335071875</v>
      </c>
      <c r="S31" s="4">
        <v>25.288708</v>
      </c>
    </row>
    <row r="32" spans="1:19">
      <c r="A32" s="7"/>
      <c r="B32" s="4">
        <v>859.634583</v>
      </c>
      <c r="C32" s="4">
        <v>739.088867</v>
      </c>
      <c r="D32" s="4">
        <f t="shared" si="4"/>
        <v>25.2080772519756</v>
      </c>
      <c r="E32" s="4">
        <v>28.974434</v>
      </c>
      <c r="F32" s="4">
        <v>-983.332886</v>
      </c>
      <c r="G32" s="4">
        <v>741.790771</v>
      </c>
      <c r="H32" s="4">
        <f t="shared" si="5"/>
        <v>23.6554461767971</v>
      </c>
      <c r="I32" s="4">
        <v>29.067596</v>
      </c>
      <c r="K32" s="7"/>
      <c r="L32" s="4">
        <v>863.835205</v>
      </c>
      <c r="M32" s="4">
        <v>745.945801</v>
      </c>
      <c r="N32" s="4">
        <f t="shared" si="6"/>
        <v>25.3800120462163</v>
      </c>
      <c r="O32" s="4">
        <v>25.963884</v>
      </c>
      <c r="P32" s="4">
        <v>-978.7276</v>
      </c>
      <c r="Q32" s="4">
        <v>746.642273</v>
      </c>
      <c r="R32" s="4">
        <f t="shared" si="7"/>
        <v>23.8661110548731</v>
      </c>
      <c r="S32" s="4">
        <v>26.373112</v>
      </c>
    </row>
    <row r="33" spans="1:19">
      <c r="A33" s="7"/>
      <c r="B33" s="8">
        <f>(C33/D32)^2</f>
        <v>1007.16478340614</v>
      </c>
      <c r="C33" s="4">
        <v>800</v>
      </c>
      <c r="D33" s="4"/>
      <c r="E33" s="4"/>
      <c r="F33" s="8">
        <f>(G33/H32)^2</f>
        <v>1143.71465553501</v>
      </c>
      <c r="G33" s="4">
        <v>800</v>
      </c>
      <c r="H33" s="4"/>
      <c r="I33" s="4"/>
      <c r="K33" s="7"/>
      <c r="L33" s="8">
        <f>(M33/N32)^2</f>
        <v>993.565095759029</v>
      </c>
      <c r="M33" s="4">
        <v>800</v>
      </c>
      <c r="N33" s="4"/>
      <c r="O33" s="4"/>
      <c r="P33" s="8">
        <f>(Q33/R32)^2</f>
        <v>1123.61275259332</v>
      </c>
      <c r="Q33" s="4">
        <v>800</v>
      </c>
      <c r="R33" s="4"/>
      <c r="S33" s="4"/>
    </row>
    <row r="34" spans="1:19">
      <c r="A34" s="7"/>
      <c r="B34" s="4">
        <v>1500</v>
      </c>
      <c r="C34" s="8">
        <f>SQRT(B34)*D32</f>
        <v>976.304633868115</v>
      </c>
      <c r="D34" s="4"/>
      <c r="E34" s="4"/>
      <c r="F34" s="4">
        <v>1500</v>
      </c>
      <c r="G34" s="8">
        <f>SQRT(F34)*H32</f>
        <v>916.17149089841</v>
      </c>
      <c r="H34" s="4"/>
      <c r="I34" s="4"/>
      <c r="K34" s="7"/>
      <c r="L34" s="4">
        <v>1500</v>
      </c>
      <c r="M34" s="8">
        <f>SQRT(L34)*N32</f>
        <v>982.963639815393</v>
      </c>
      <c r="N34" s="4"/>
      <c r="O34" s="4"/>
      <c r="P34" s="4">
        <v>1500</v>
      </c>
      <c r="Q34" s="8">
        <f>SQRT(P34)*R32</f>
        <v>924.330506542602</v>
      </c>
      <c r="R34" s="4"/>
      <c r="S34" s="4"/>
    </row>
    <row r="35" spans="1:19">
      <c r="A35" s="6" t="s">
        <v>76</v>
      </c>
      <c r="B35" s="4">
        <v>32.821148</v>
      </c>
      <c r="C35" s="4">
        <v>99.909103</v>
      </c>
      <c r="D35" s="4">
        <f>C35/SQRT(ABS(B35))</f>
        <v>17.4392649592996</v>
      </c>
      <c r="E35" s="4">
        <v>23.842484</v>
      </c>
      <c r="F35" s="4">
        <v>-30.57332</v>
      </c>
      <c r="G35" s="4">
        <v>99.962914</v>
      </c>
      <c r="H35" s="4">
        <f>G35/SQRT(ABS(F35))</f>
        <v>18.0787170097628</v>
      </c>
      <c r="I35" s="4">
        <v>24.370581</v>
      </c>
      <c r="K35" s="6" t="s">
        <v>76</v>
      </c>
      <c r="L35" s="4">
        <v>33.123837</v>
      </c>
      <c r="M35" s="4">
        <v>99.966995</v>
      </c>
      <c r="N35" s="4">
        <f>M35/SQRT(ABS(L35))</f>
        <v>17.3694600468055</v>
      </c>
      <c r="O35" s="4">
        <v>23.73016</v>
      </c>
      <c r="P35" s="4">
        <v>-30.254107</v>
      </c>
      <c r="Q35" s="4">
        <v>99.93911</v>
      </c>
      <c r="R35" s="4">
        <f>Q35/SQRT(ABS(P35))</f>
        <v>18.1695138899028</v>
      </c>
      <c r="S35" s="4">
        <v>24.226696</v>
      </c>
    </row>
    <row r="36" spans="1:19">
      <c r="A36" s="7"/>
      <c r="B36" s="4">
        <v>72.957672</v>
      </c>
      <c r="C36" s="4">
        <v>149.962341</v>
      </c>
      <c r="D36" s="4">
        <f t="shared" ref="D36:D48" si="8">C36/SQRT(ABS(B36))</f>
        <v>17.5568552099003</v>
      </c>
      <c r="E36" s="4">
        <v>23.215424</v>
      </c>
      <c r="F36" s="4">
        <v>-67.680145</v>
      </c>
      <c r="G36" s="4">
        <v>149.975784</v>
      </c>
      <c r="H36" s="4">
        <f t="shared" ref="H36:H48" si="9">G36/SQRT(ABS(F36))</f>
        <v>18.2301608532516</v>
      </c>
      <c r="I36" s="4">
        <v>23.871593</v>
      </c>
      <c r="K36" s="7"/>
      <c r="L36" s="4">
        <v>75.24379</v>
      </c>
      <c r="M36" s="4">
        <v>149.950699</v>
      </c>
      <c r="N36" s="4">
        <f t="shared" ref="N36:N48" si="10">M36/SQRT(ABS(L36))</f>
        <v>17.2867425145422</v>
      </c>
      <c r="O36" s="4">
        <v>22.961788</v>
      </c>
      <c r="P36" s="4">
        <v>-66.97757</v>
      </c>
      <c r="Q36" s="4">
        <v>149.974686</v>
      </c>
      <c r="R36" s="4">
        <f t="shared" ref="R36:R48" si="11">Q36/SQRT(ABS(P36))</f>
        <v>18.3253917646725</v>
      </c>
      <c r="S36" s="4">
        <v>23.507114</v>
      </c>
    </row>
    <row r="37" spans="1:19">
      <c r="A37" s="7"/>
      <c r="B37" s="4">
        <v>131.59407</v>
      </c>
      <c r="C37" s="4">
        <v>200.008926</v>
      </c>
      <c r="D37" s="4">
        <f t="shared" si="8"/>
        <v>17.4353720125011</v>
      </c>
      <c r="E37" s="4">
        <v>22.787289</v>
      </c>
      <c r="F37" s="4">
        <v>-121.440178</v>
      </c>
      <c r="G37" s="4">
        <v>199.971268</v>
      </c>
      <c r="H37" s="4">
        <f t="shared" si="9"/>
        <v>18.1462296533313</v>
      </c>
      <c r="I37" s="4">
        <v>23.548407</v>
      </c>
      <c r="K37" s="7"/>
      <c r="L37" s="4">
        <v>136.607346</v>
      </c>
      <c r="M37" s="4">
        <v>200.003342</v>
      </c>
      <c r="N37" s="4">
        <f t="shared" si="10"/>
        <v>17.1119784912006</v>
      </c>
      <c r="O37" s="4">
        <v>22.567474</v>
      </c>
      <c r="P37" s="4">
        <v>-119.455482</v>
      </c>
      <c r="Q37" s="4">
        <v>199.976776</v>
      </c>
      <c r="R37" s="4">
        <f t="shared" si="11"/>
        <v>18.2968581004376</v>
      </c>
      <c r="S37" s="4">
        <v>23.042847</v>
      </c>
    </row>
    <row r="38" spans="1:19">
      <c r="A38" s="7"/>
      <c r="B38" s="4">
        <v>203.306946</v>
      </c>
      <c r="C38" s="4">
        <v>250.001907</v>
      </c>
      <c r="D38" s="4">
        <f t="shared" si="8"/>
        <v>17.5334432957997</v>
      </c>
      <c r="E38" s="4">
        <v>22.594801</v>
      </c>
      <c r="F38" s="4">
        <v>-191.677063</v>
      </c>
      <c r="G38" s="4">
        <v>249.989487</v>
      </c>
      <c r="H38" s="4">
        <f t="shared" si="9"/>
        <v>18.0566288881449</v>
      </c>
      <c r="I38" s="4">
        <v>23.384781</v>
      </c>
      <c r="K38" s="7"/>
      <c r="L38" s="4">
        <v>212.081039</v>
      </c>
      <c r="M38" s="4">
        <v>249.991119</v>
      </c>
      <c r="N38" s="4">
        <f t="shared" si="10"/>
        <v>17.1661798903831</v>
      </c>
      <c r="O38" s="4">
        <v>22.299255</v>
      </c>
      <c r="P38" s="4">
        <v>-186.886139</v>
      </c>
      <c r="Q38" s="4">
        <v>250.017487</v>
      </c>
      <c r="R38" s="4">
        <f t="shared" si="11"/>
        <v>18.2886580476335</v>
      </c>
      <c r="S38" s="4">
        <v>22.729708</v>
      </c>
    </row>
    <row r="39" spans="1:19">
      <c r="A39" s="7"/>
      <c r="B39" s="4">
        <v>287.273682</v>
      </c>
      <c r="C39" s="4">
        <v>299.998688</v>
      </c>
      <c r="D39" s="4">
        <f t="shared" si="8"/>
        <v>17.6999253616668</v>
      </c>
      <c r="E39" s="4">
        <v>22.549738</v>
      </c>
      <c r="F39" s="4">
        <v>-272.667358</v>
      </c>
      <c r="G39" s="4">
        <v>300.003082</v>
      </c>
      <c r="H39" s="4">
        <f t="shared" si="9"/>
        <v>18.1680845075881</v>
      </c>
      <c r="I39" s="4">
        <v>23.350615</v>
      </c>
      <c r="K39" s="7"/>
      <c r="L39" s="4">
        <v>294.739594</v>
      </c>
      <c r="M39" s="4">
        <v>300.013367</v>
      </c>
      <c r="N39" s="4">
        <f t="shared" si="10"/>
        <v>17.4751681987489</v>
      </c>
      <c r="O39" s="4">
        <v>22.199007</v>
      </c>
      <c r="P39" s="4">
        <v>-264.500031</v>
      </c>
      <c r="Q39" s="4">
        <v>299.99649</v>
      </c>
      <c r="R39" s="4">
        <f t="shared" si="11"/>
        <v>18.446046954794</v>
      </c>
      <c r="S39" s="4">
        <v>22.527754</v>
      </c>
    </row>
    <row r="40" spans="1:19">
      <c r="A40" s="7"/>
      <c r="B40" s="4">
        <v>374.663269</v>
      </c>
      <c r="C40" s="4">
        <v>350.009857</v>
      </c>
      <c r="D40" s="4">
        <f t="shared" si="8"/>
        <v>18.0825517265698</v>
      </c>
      <c r="E40" s="4">
        <v>22.563013</v>
      </c>
      <c r="F40" s="4">
        <v>-363.152191</v>
      </c>
      <c r="G40" s="4">
        <v>350.016602</v>
      </c>
      <c r="H40" s="4">
        <f t="shared" si="9"/>
        <v>18.3672573018182</v>
      </c>
      <c r="I40" s="4">
        <v>23.367233</v>
      </c>
      <c r="K40" s="7"/>
      <c r="L40" s="4">
        <v>382.426941</v>
      </c>
      <c r="M40" s="4">
        <v>349.986572</v>
      </c>
      <c r="N40" s="4">
        <f t="shared" si="10"/>
        <v>17.8968724207452</v>
      </c>
      <c r="O40" s="4">
        <v>22.198914</v>
      </c>
      <c r="P40" s="4">
        <v>-350.220703</v>
      </c>
      <c r="Q40" s="4">
        <v>349.984924</v>
      </c>
      <c r="R40" s="4">
        <f t="shared" si="11"/>
        <v>18.7015855940998</v>
      </c>
      <c r="S40" s="4">
        <v>22.499619</v>
      </c>
    </row>
    <row r="41" spans="1:19">
      <c r="A41" s="7"/>
      <c r="B41" s="4">
        <v>481.021973</v>
      </c>
      <c r="C41" s="4">
        <v>399.979767</v>
      </c>
      <c r="D41" s="4">
        <f t="shared" si="8"/>
        <v>18.237091010269</v>
      </c>
      <c r="E41" s="4">
        <v>22.755455</v>
      </c>
      <c r="F41" s="4">
        <v>-474.951263</v>
      </c>
      <c r="G41" s="4">
        <v>400.011261</v>
      </c>
      <c r="H41" s="4">
        <f t="shared" si="9"/>
        <v>18.3547170595426</v>
      </c>
      <c r="I41" s="4">
        <v>23.505798</v>
      </c>
      <c r="K41" s="7"/>
      <c r="L41" s="4">
        <v>489.73645</v>
      </c>
      <c r="M41" s="4">
        <v>399.99646</v>
      </c>
      <c r="N41" s="4">
        <f t="shared" si="10"/>
        <v>18.0748596371733</v>
      </c>
      <c r="O41" s="4">
        <v>22.321943</v>
      </c>
      <c r="P41" s="4">
        <v>-455.604645</v>
      </c>
      <c r="Q41" s="4">
        <v>399.978394</v>
      </c>
      <c r="R41" s="4">
        <f t="shared" si="11"/>
        <v>18.7388295437417</v>
      </c>
      <c r="S41" s="4">
        <v>22.595844</v>
      </c>
    </row>
    <row r="42" spans="1:19">
      <c r="A42" s="7"/>
      <c r="B42" s="4">
        <v>599.703979</v>
      </c>
      <c r="C42" s="4">
        <v>449.991089</v>
      </c>
      <c r="D42" s="4">
        <f t="shared" si="8"/>
        <v>18.3753427461708</v>
      </c>
      <c r="E42" s="4">
        <v>23.10305</v>
      </c>
      <c r="F42" s="4">
        <v>-601.01532</v>
      </c>
      <c r="G42" s="4">
        <v>449.974579</v>
      </c>
      <c r="H42" s="4">
        <f t="shared" si="9"/>
        <v>18.3546119900346</v>
      </c>
      <c r="I42" s="4">
        <v>23.67029</v>
      </c>
      <c r="K42" s="7"/>
      <c r="L42" s="4">
        <v>591.802917</v>
      </c>
      <c r="M42" s="4">
        <v>450.001434</v>
      </c>
      <c r="N42" s="4">
        <f t="shared" si="10"/>
        <v>18.498024358217</v>
      </c>
      <c r="O42" s="4">
        <v>22.563631</v>
      </c>
      <c r="P42" s="4">
        <v>-576.630005</v>
      </c>
      <c r="Q42" s="4">
        <v>450.001251</v>
      </c>
      <c r="R42" s="4">
        <f t="shared" si="11"/>
        <v>18.7398065127686</v>
      </c>
      <c r="S42" s="4">
        <v>22.845932</v>
      </c>
    </row>
    <row r="43" spans="1:19">
      <c r="A43" s="7"/>
      <c r="B43" s="4">
        <v>732.298584</v>
      </c>
      <c r="C43" s="4">
        <v>500.02652</v>
      </c>
      <c r="D43" s="4">
        <f t="shared" si="8"/>
        <v>18.4777438144941</v>
      </c>
      <c r="E43" s="4">
        <v>23.555368</v>
      </c>
      <c r="F43" s="4">
        <v>-735.959106</v>
      </c>
      <c r="G43" s="4">
        <v>499.97464</v>
      </c>
      <c r="H43" s="4">
        <f t="shared" si="9"/>
        <v>18.4298217479578</v>
      </c>
      <c r="I43" s="4">
        <v>23.998238</v>
      </c>
      <c r="K43" s="7"/>
      <c r="L43" s="4">
        <v>740.686768</v>
      </c>
      <c r="M43" s="4">
        <v>499.9776</v>
      </c>
      <c r="N43" s="4">
        <f t="shared" si="10"/>
        <v>18.3710193401405</v>
      </c>
      <c r="O43" s="4">
        <v>22.871696</v>
      </c>
      <c r="P43" s="4">
        <v>-706.951477</v>
      </c>
      <c r="Q43" s="4">
        <v>499.968567</v>
      </c>
      <c r="R43" s="4">
        <f t="shared" si="11"/>
        <v>18.8038984894748</v>
      </c>
      <c r="S43" s="4">
        <v>23.104527</v>
      </c>
    </row>
    <row r="44" spans="1:19">
      <c r="A44" s="7"/>
      <c r="B44" s="4">
        <v>870.133606</v>
      </c>
      <c r="C44" s="4">
        <v>549.998596</v>
      </c>
      <c r="D44" s="4">
        <f t="shared" si="8"/>
        <v>18.645267126568</v>
      </c>
      <c r="E44" s="4">
        <v>24.158064</v>
      </c>
      <c r="F44" s="4">
        <v>-887.88208</v>
      </c>
      <c r="G44" s="4">
        <v>549.993103</v>
      </c>
      <c r="H44" s="4">
        <f t="shared" si="9"/>
        <v>18.4577856413602</v>
      </c>
      <c r="I44" s="4">
        <v>24.44054</v>
      </c>
      <c r="K44" s="7"/>
      <c r="L44" s="4">
        <v>878.710999</v>
      </c>
      <c r="M44" s="4">
        <v>549.961975</v>
      </c>
      <c r="N44" s="4">
        <f t="shared" si="10"/>
        <v>18.5528072082219</v>
      </c>
      <c r="O44" s="4">
        <v>23.312248</v>
      </c>
      <c r="P44" s="4">
        <v>-856.442383</v>
      </c>
      <c r="Q44" s="4">
        <v>550.005127</v>
      </c>
      <c r="R44" s="4">
        <f t="shared" si="11"/>
        <v>18.7939324814112</v>
      </c>
      <c r="S44" s="4">
        <v>23.496981</v>
      </c>
    </row>
    <row r="45" spans="1:19">
      <c r="A45" s="7"/>
      <c r="B45" s="4">
        <v>1025.918335</v>
      </c>
      <c r="C45" s="4">
        <v>599.990662</v>
      </c>
      <c r="D45" s="4">
        <f t="shared" si="8"/>
        <v>18.7321702169079</v>
      </c>
      <c r="E45" s="4">
        <v>24.79134</v>
      </c>
      <c r="F45" s="4">
        <v>-1033.305054</v>
      </c>
      <c r="G45" s="4">
        <v>599.982117</v>
      </c>
      <c r="H45" s="4">
        <f t="shared" si="9"/>
        <v>18.6648295937793</v>
      </c>
      <c r="I45" s="4">
        <v>24.993063</v>
      </c>
      <c r="K45" s="7"/>
      <c r="L45" s="4">
        <v>1035.489502</v>
      </c>
      <c r="M45" s="4">
        <v>599.962585</v>
      </c>
      <c r="N45" s="4">
        <f t="shared" si="10"/>
        <v>18.6445247443418</v>
      </c>
      <c r="O45" s="4">
        <v>23.862091</v>
      </c>
      <c r="P45" s="4">
        <v>-1000.294312</v>
      </c>
      <c r="Q45" s="4">
        <v>599.92865</v>
      </c>
      <c r="R45" s="4">
        <f t="shared" si="11"/>
        <v>18.968618535222</v>
      </c>
      <c r="S45" s="4">
        <v>24.033373</v>
      </c>
    </row>
    <row r="46" spans="1:19">
      <c r="A46" s="7"/>
      <c r="B46" s="4">
        <v>1179.615723</v>
      </c>
      <c r="C46" s="4">
        <v>650.002991</v>
      </c>
      <c r="D46" s="4">
        <f t="shared" si="8"/>
        <v>18.9254004973699</v>
      </c>
      <c r="E46" s="4">
        <v>25.533854</v>
      </c>
      <c r="F46" s="4">
        <v>-1199.35437</v>
      </c>
      <c r="G46" s="4">
        <v>649.996948</v>
      </c>
      <c r="H46" s="4">
        <f t="shared" si="9"/>
        <v>18.7688453783412</v>
      </c>
      <c r="I46" s="4">
        <v>25.784285</v>
      </c>
      <c r="K46" s="7"/>
      <c r="L46" s="4">
        <v>1191.06897</v>
      </c>
      <c r="M46" s="4">
        <v>649.978149</v>
      </c>
      <c r="N46" s="4">
        <f t="shared" si="10"/>
        <v>18.8334681318547</v>
      </c>
      <c r="O46" s="4">
        <v>24.5224</v>
      </c>
      <c r="P46" s="4">
        <v>-1161.112061</v>
      </c>
      <c r="Q46" s="4">
        <v>649.949036</v>
      </c>
      <c r="R46" s="4">
        <f t="shared" si="11"/>
        <v>19.0740200932093</v>
      </c>
      <c r="S46" s="4">
        <v>24.694269</v>
      </c>
    </row>
    <row r="47" spans="1:19">
      <c r="A47" s="7"/>
      <c r="B47" s="4">
        <v>1345.340332</v>
      </c>
      <c r="C47" s="4">
        <v>699.925293</v>
      </c>
      <c r="D47" s="4">
        <f t="shared" si="8"/>
        <v>19.082514748596</v>
      </c>
      <c r="E47" s="4">
        <v>26.572412</v>
      </c>
      <c r="F47" s="4">
        <v>-1366.855225</v>
      </c>
      <c r="G47" s="4">
        <v>699.986084</v>
      </c>
      <c r="H47" s="4">
        <f t="shared" si="9"/>
        <v>18.9333798294353</v>
      </c>
      <c r="I47" s="4">
        <v>26.665516</v>
      </c>
      <c r="K47" s="7"/>
      <c r="L47" s="4">
        <v>1358.825928</v>
      </c>
      <c r="M47" s="4">
        <v>700.027954</v>
      </c>
      <c r="N47" s="4">
        <f t="shared" si="10"/>
        <v>18.9903719205913</v>
      </c>
      <c r="O47" s="4">
        <v>25.420189</v>
      </c>
      <c r="P47" s="4">
        <v>-1317.869141</v>
      </c>
      <c r="Q47" s="4">
        <v>699.938965</v>
      </c>
      <c r="R47" s="4">
        <f t="shared" si="11"/>
        <v>19.2807545791228</v>
      </c>
      <c r="S47" s="4">
        <v>25.497742</v>
      </c>
    </row>
    <row r="48" spans="1:19">
      <c r="A48" s="7"/>
      <c r="B48" s="4">
        <v>1504.008545</v>
      </c>
      <c r="C48" s="4">
        <v>740.632507</v>
      </c>
      <c r="D48" s="4">
        <f t="shared" si="8"/>
        <v>19.0975483333071</v>
      </c>
      <c r="E48" s="4">
        <v>27.679201</v>
      </c>
      <c r="F48" s="4">
        <v>-1548.45813</v>
      </c>
      <c r="G48" s="4">
        <v>742.190674</v>
      </c>
      <c r="H48" s="4">
        <f t="shared" si="9"/>
        <v>18.8610453634649</v>
      </c>
      <c r="I48" s="4">
        <v>27.54302</v>
      </c>
      <c r="K48" s="7"/>
      <c r="L48" s="4">
        <v>1544.893311</v>
      </c>
      <c r="M48" s="4">
        <v>746.434021</v>
      </c>
      <c r="N48" s="4">
        <f t="shared" si="10"/>
        <v>18.9907527310207</v>
      </c>
      <c r="O48" s="4">
        <v>26.444252</v>
      </c>
      <c r="P48" s="4">
        <v>-1509.967285</v>
      </c>
      <c r="Q48" s="4">
        <v>747.13385</v>
      </c>
      <c r="R48" s="4">
        <f t="shared" si="11"/>
        <v>19.2271380366232</v>
      </c>
      <c r="S48" s="4">
        <v>26.3748</v>
      </c>
    </row>
    <row r="49" spans="1:19">
      <c r="A49" s="7"/>
      <c r="B49" s="8">
        <f>(C49/D48)^2</f>
        <v>1754.78833314856</v>
      </c>
      <c r="C49" s="4">
        <v>800</v>
      </c>
      <c r="D49" s="4"/>
      <c r="E49" s="4"/>
      <c r="F49" s="8">
        <f>(G49/H48)^2</f>
        <v>1799.07162853966</v>
      </c>
      <c r="G49" s="4">
        <v>800</v>
      </c>
      <c r="H49" s="4"/>
      <c r="I49" s="4"/>
      <c r="K49" s="7"/>
      <c r="L49" s="8">
        <f>(M49/N48)^2</f>
        <v>1774.5801357509</v>
      </c>
      <c r="M49" s="4">
        <v>800</v>
      </c>
      <c r="N49" s="4"/>
      <c r="O49" s="4"/>
      <c r="P49" s="8">
        <f>(Q49/R48)^2</f>
        <v>1731.21372108115</v>
      </c>
      <c r="Q49" s="4">
        <v>800</v>
      </c>
      <c r="R49" s="4"/>
      <c r="S49" s="4"/>
    </row>
    <row r="50" spans="1:19">
      <c r="A50" s="7"/>
      <c r="B50" s="4">
        <v>1500</v>
      </c>
      <c r="C50" s="8">
        <f>SQRT(B50)*D48</f>
        <v>739.644866482897</v>
      </c>
      <c r="D50" s="4"/>
      <c r="E50" s="4"/>
      <c r="F50" s="4">
        <v>1500</v>
      </c>
      <c r="G50" s="8">
        <f>SQRT(F50)*H48</f>
        <v>730.485145847623</v>
      </c>
      <c r="H50" s="4"/>
      <c r="I50" s="4"/>
      <c r="K50" s="7"/>
      <c r="L50" s="4">
        <v>1500</v>
      </c>
      <c r="M50" s="8">
        <f>SQRT(L50)*N48</f>
        <v>735.508690591862</v>
      </c>
      <c r="N50" s="4"/>
      <c r="O50" s="4"/>
      <c r="P50" s="4">
        <v>1500</v>
      </c>
      <c r="Q50" s="8">
        <f>SQRT(P50)*R48</f>
        <v>744.663854110728</v>
      </c>
      <c r="R50" s="4"/>
      <c r="S50" s="4"/>
    </row>
  </sheetData>
  <mergeCells count="12">
    <mergeCell ref="A1:B1"/>
    <mergeCell ref="C1:D1"/>
    <mergeCell ref="E1:F1"/>
    <mergeCell ref="K1:L1"/>
    <mergeCell ref="M1:N1"/>
    <mergeCell ref="O1:P1"/>
    <mergeCell ref="A3:A18"/>
    <mergeCell ref="A19:A34"/>
    <mergeCell ref="A35:A50"/>
    <mergeCell ref="K3:K18"/>
    <mergeCell ref="K19:K34"/>
    <mergeCell ref="K35:K50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workbookViewId="0">
      <selection activeCell="N14" sqref="N14"/>
    </sheetView>
  </sheetViews>
  <sheetFormatPr defaultColWidth="9" defaultRowHeight="13.5"/>
  <cols>
    <col min="1" max="9" width="12.6333333333333" customWidth="1"/>
  </cols>
  <sheetData>
    <row r="1" spans="1:6">
      <c r="A1" s="1" t="s">
        <v>77</v>
      </c>
      <c r="B1" s="2"/>
      <c r="C1" s="1" t="s">
        <v>72</v>
      </c>
      <c r="D1" s="2"/>
      <c r="E1" s="1" t="s">
        <v>78</v>
      </c>
      <c r="F1" s="3"/>
    </row>
    <row r="2" spans="1:9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>
      <c r="A3" s="6" t="s">
        <v>79</v>
      </c>
      <c r="B3" s="4">
        <v>33.291355</v>
      </c>
      <c r="C3" s="4">
        <v>99.937485</v>
      </c>
      <c r="D3" s="4">
        <f>C3/SQRT(ABS(B3))</f>
        <v>17.3205899384242</v>
      </c>
      <c r="E3" s="4">
        <v>27.760221</v>
      </c>
      <c r="F3" s="4">
        <v>-34.389839</v>
      </c>
      <c r="G3" s="4">
        <v>99.890686</v>
      </c>
      <c r="H3" s="4">
        <f>G3/SQRT(ABS(F3))</f>
        <v>17.0337364849687</v>
      </c>
      <c r="I3" s="4">
        <v>24.679403</v>
      </c>
    </row>
    <row r="4" spans="1:9">
      <c r="A4" s="7"/>
      <c r="B4" s="4">
        <v>76.060753</v>
      </c>
      <c r="C4" s="4">
        <v>149.963684</v>
      </c>
      <c r="D4" s="4">
        <f t="shared" ref="D4:D16" si="0">C4/SQRT(ABS(B4))</f>
        <v>17.1951429420757</v>
      </c>
      <c r="E4" s="4">
        <v>27.353519</v>
      </c>
      <c r="F4" s="4">
        <v>-78.035545</v>
      </c>
      <c r="G4" s="4">
        <v>149.969299</v>
      </c>
      <c r="H4" s="4">
        <f t="shared" ref="H4:H16" si="1">G4/SQRT(ABS(F4))</f>
        <v>16.9768115389974</v>
      </c>
      <c r="I4" s="4">
        <v>24.657637</v>
      </c>
    </row>
    <row r="5" spans="1:9">
      <c r="A5" s="7"/>
      <c r="B5" s="4">
        <v>137.75351</v>
      </c>
      <c r="C5" s="4">
        <v>199.986496</v>
      </c>
      <c r="D5" s="4">
        <f t="shared" si="0"/>
        <v>17.0392052480768</v>
      </c>
      <c r="E5" s="4">
        <v>26.974199</v>
      </c>
      <c r="F5" s="4">
        <v>-142.608307</v>
      </c>
      <c r="G5" s="4">
        <v>199.980988</v>
      </c>
      <c r="H5" s="4">
        <f t="shared" si="1"/>
        <v>16.7462009226788</v>
      </c>
      <c r="I5" s="4">
        <v>24.654041</v>
      </c>
    </row>
    <row r="6" spans="1:9">
      <c r="A6" s="7"/>
      <c r="B6" s="4">
        <v>217.448517</v>
      </c>
      <c r="C6" s="4">
        <v>250.004639</v>
      </c>
      <c r="D6" s="4">
        <f t="shared" si="0"/>
        <v>16.9539087872673</v>
      </c>
      <c r="E6" s="4">
        <v>26.718151</v>
      </c>
      <c r="F6" s="4">
        <v>-228.319458</v>
      </c>
      <c r="G6" s="4">
        <v>250.004761</v>
      </c>
      <c r="H6" s="4">
        <f t="shared" si="1"/>
        <v>16.5453826964821</v>
      </c>
      <c r="I6" s="4">
        <v>24.668879</v>
      </c>
    </row>
    <row r="7" spans="1:9">
      <c r="A7" s="7"/>
      <c r="B7" s="4">
        <v>308.084778</v>
      </c>
      <c r="C7" s="4">
        <v>299.999756</v>
      </c>
      <c r="D7" s="4">
        <f t="shared" si="0"/>
        <v>17.0917204518275</v>
      </c>
      <c r="E7" s="4">
        <v>26.597147</v>
      </c>
      <c r="F7" s="4">
        <v>-326.524139</v>
      </c>
      <c r="G7" s="4">
        <v>299.99115</v>
      </c>
      <c r="H7" s="4">
        <f t="shared" si="1"/>
        <v>16.6016325169225</v>
      </c>
      <c r="I7" s="4">
        <v>24.783978</v>
      </c>
    </row>
    <row r="8" spans="1:9">
      <c r="A8" s="7"/>
      <c r="B8" s="4">
        <v>409.271118</v>
      </c>
      <c r="C8" s="4">
        <v>349.998535</v>
      </c>
      <c r="D8" s="4">
        <f t="shared" si="0"/>
        <v>17.3005805794296</v>
      </c>
      <c r="E8" s="4">
        <v>26.489889</v>
      </c>
      <c r="F8" s="4">
        <v>-440.202362</v>
      </c>
      <c r="G8" s="4">
        <v>350.004913</v>
      </c>
      <c r="H8" s="4">
        <f t="shared" si="1"/>
        <v>16.6819938326319</v>
      </c>
      <c r="I8" s="4">
        <v>25.12764</v>
      </c>
    </row>
    <row r="9" spans="1:9">
      <c r="A9" s="7"/>
      <c r="B9" s="4">
        <v>535.410461</v>
      </c>
      <c r="C9" s="4">
        <v>399.99234</v>
      </c>
      <c r="D9" s="4">
        <f t="shared" si="0"/>
        <v>17.2865468826373</v>
      </c>
      <c r="E9" s="4">
        <v>26.643074</v>
      </c>
      <c r="F9" s="4">
        <v>-581.251953</v>
      </c>
      <c r="G9" s="4">
        <v>399.995422</v>
      </c>
      <c r="H9" s="4">
        <f t="shared" si="1"/>
        <v>16.5910093562202</v>
      </c>
      <c r="I9" s="4">
        <v>25.58877</v>
      </c>
    </row>
    <row r="10" spans="1:9">
      <c r="A10" s="7"/>
      <c r="B10" s="4">
        <v>675.985413</v>
      </c>
      <c r="C10" s="4">
        <v>449.950775</v>
      </c>
      <c r="D10" s="4">
        <f t="shared" si="0"/>
        <v>17.3059857572308</v>
      </c>
      <c r="E10" s="4">
        <v>27.016605</v>
      </c>
      <c r="F10" s="4">
        <v>-719.926025</v>
      </c>
      <c r="G10" s="4">
        <v>449.997101</v>
      </c>
      <c r="H10" s="4">
        <f t="shared" si="1"/>
        <v>16.771263379451</v>
      </c>
      <c r="I10" s="4">
        <v>26.050489</v>
      </c>
    </row>
    <row r="11" spans="1:9">
      <c r="A11" s="7"/>
      <c r="B11" s="4">
        <v>829.044861</v>
      </c>
      <c r="C11" s="4">
        <v>500.003326</v>
      </c>
      <c r="D11" s="4">
        <f t="shared" si="0"/>
        <v>17.3653634544779</v>
      </c>
      <c r="E11" s="4">
        <v>27.625219</v>
      </c>
      <c r="F11" s="4">
        <v>-920.017151</v>
      </c>
      <c r="G11" s="4">
        <v>499.973053</v>
      </c>
      <c r="H11" s="4">
        <f t="shared" si="1"/>
        <v>16.4834697736831</v>
      </c>
      <c r="I11" s="4">
        <v>26.59642</v>
      </c>
    </row>
    <row r="12" spans="1:9">
      <c r="A12" s="7"/>
      <c r="B12" s="4">
        <v>997.483765</v>
      </c>
      <c r="C12" s="4">
        <v>550.014709</v>
      </c>
      <c r="D12" s="4">
        <f t="shared" si="0"/>
        <v>17.4149160810812</v>
      </c>
      <c r="E12" s="4">
        <v>28.341455</v>
      </c>
      <c r="F12" s="4">
        <v>-1087.00415</v>
      </c>
      <c r="G12" s="4">
        <v>549.958862</v>
      </c>
      <c r="H12" s="4">
        <f t="shared" si="1"/>
        <v>16.6807127458611</v>
      </c>
      <c r="I12" s="4">
        <v>27.219702</v>
      </c>
    </row>
    <row r="13" spans="1:9">
      <c r="A13" s="7"/>
      <c r="B13" s="4">
        <v>1176.390015</v>
      </c>
      <c r="C13" s="4">
        <v>599.931702</v>
      </c>
      <c r="D13" s="4">
        <f t="shared" si="0"/>
        <v>17.4914634541444</v>
      </c>
      <c r="E13" s="4">
        <v>29.159592</v>
      </c>
      <c r="F13" s="4">
        <v>-1270.039429</v>
      </c>
      <c r="G13" s="4">
        <v>599.996216</v>
      </c>
      <c r="H13" s="4">
        <f t="shared" si="1"/>
        <v>16.8360384687478</v>
      </c>
      <c r="I13" s="4">
        <v>28.088707</v>
      </c>
    </row>
    <row r="14" spans="1:9">
      <c r="A14" s="7"/>
      <c r="B14" s="4">
        <v>1355.578125</v>
      </c>
      <c r="C14" s="4">
        <v>649.929138</v>
      </c>
      <c r="D14" s="4">
        <f t="shared" si="0"/>
        <v>17.6523988630887</v>
      </c>
      <c r="E14" s="4">
        <v>30.148329</v>
      </c>
      <c r="F14" s="4">
        <v>-1467.364014</v>
      </c>
      <c r="G14" s="4">
        <v>649.954712</v>
      </c>
      <c r="H14" s="4">
        <f t="shared" si="1"/>
        <v>16.9673557065241</v>
      </c>
      <c r="I14" s="4">
        <v>28.984886</v>
      </c>
    </row>
    <row r="15" spans="1:9">
      <c r="A15" s="7"/>
      <c r="B15" s="4">
        <v>1559.906616</v>
      </c>
      <c r="C15" s="4">
        <v>699.988403</v>
      </c>
      <c r="D15" s="4">
        <f t="shared" si="0"/>
        <v>17.7231757817264</v>
      </c>
      <c r="E15" s="4">
        <v>31.228735</v>
      </c>
      <c r="F15" s="4">
        <v>-1637.418335</v>
      </c>
      <c r="G15" s="4">
        <v>699.977966</v>
      </c>
      <c r="H15" s="4">
        <f t="shared" si="1"/>
        <v>17.2983446187864</v>
      </c>
      <c r="I15" s="4">
        <v>30.066736</v>
      </c>
    </row>
    <row r="16" spans="1:9">
      <c r="A16" s="7"/>
      <c r="B16" s="4">
        <v>1638.267578</v>
      </c>
      <c r="C16" s="4">
        <v>739.588318</v>
      </c>
      <c r="D16" s="4">
        <f t="shared" si="0"/>
        <v>18.2724854402842</v>
      </c>
      <c r="E16" s="4">
        <v>32.337784</v>
      </c>
      <c r="F16" s="4">
        <v>-1638.400024</v>
      </c>
      <c r="G16" s="4">
        <v>737.534058</v>
      </c>
      <c r="H16" s="4">
        <f t="shared" si="1"/>
        <v>18.2209957667543</v>
      </c>
      <c r="I16" s="4">
        <v>31.421217</v>
      </c>
    </row>
    <row r="17" spans="1:9">
      <c r="A17" s="7"/>
      <c r="B17" s="8">
        <f>(C17/D16)^2</f>
        <v>1916.83497480984</v>
      </c>
      <c r="C17" s="4">
        <v>800</v>
      </c>
      <c r="D17" s="4"/>
      <c r="E17" s="4"/>
      <c r="F17" s="8">
        <f>(G17/H16)^2</f>
        <v>1927.68363091353</v>
      </c>
      <c r="G17" s="4">
        <v>800</v>
      </c>
      <c r="H17" s="4"/>
      <c r="I17" s="4"/>
    </row>
    <row r="18" spans="1:9">
      <c r="A18" s="7"/>
      <c r="B18" s="4">
        <v>1500</v>
      </c>
      <c r="C18" s="8">
        <f>SQRT(B18)*D16</f>
        <v>707.690318040384</v>
      </c>
      <c r="D18" s="4"/>
      <c r="E18" s="4"/>
      <c r="F18" s="4">
        <v>1500</v>
      </c>
      <c r="G18" s="8">
        <f>SQRT(F18)*H16</f>
        <v>705.696131559551</v>
      </c>
      <c r="H18" s="4"/>
      <c r="I18" s="4"/>
    </row>
    <row r="19" spans="1:9">
      <c r="A19" s="6" t="s">
        <v>80</v>
      </c>
      <c r="B19" s="4">
        <v>20.729002</v>
      </c>
      <c r="C19" s="4">
        <v>99.973122</v>
      </c>
      <c r="D19" s="4">
        <f>C19/SQRT(ABS(B19))</f>
        <v>21.9580645741254</v>
      </c>
      <c r="E19" s="4">
        <v>25.475119</v>
      </c>
      <c r="F19" s="4">
        <v>-19.570204</v>
      </c>
      <c r="G19" s="4">
        <v>99.959206</v>
      </c>
      <c r="H19" s="4">
        <f>G19/SQRT(ABS(F19))</f>
        <v>22.5956646904749</v>
      </c>
      <c r="I19" s="4">
        <v>25.444677</v>
      </c>
    </row>
    <row r="20" spans="1:9">
      <c r="A20" s="7"/>
      <c r="B20" s="4">
        <v>50.752281</v>
      </c>
      <c r="C20" s="4">
        <v>149.952118</v>
      </c>
      <c r="D20" s="4">
        <f t="shared" ref="D20:D32" si="2">C20/SQRT(ABS(B20))</f>
        <v>21.0486778555074</v>
      </c>
      <c r="E20" s="4">
        <v>25.407337</v>
      </c>
      <c r="F20" s="4">
        <v>-46.670849</v>
      </c>
      <c r="G20" s="4">
        <v>149.959</v>
      </c>
      <c r="H20" s="4">
        <f t="shared" ref="H20:H32" si="3">G20/SQRT(ABS(F20))</f>
        <v>21.9507662484162</v>
      </c>
      <c r="I20" s="4">
        <v>25.235437</v>
      </c>
    </row>
    <row r="21" spans="1:9">
      <c r="A21" s="7"/>
      <c r="B21" s="4">
        <v>94.505554</v>
      </c>
      <c r="C21" s="4">
        <v>199.983459</v>
      </c>
      <c r="D21" s="4">
        <f t="shared" si="2"/>
        <v>20.5714739310134</v>
      </c>
      <c r="E21" s="4">
        <v>25.409069</v>
      </c>
      <c r="F21" s="4">
        <v>-84.88913</v>
      </c>
      <c r="G21" s="4">
        <v>199.98262</v>
      </c>
      <c r="H21" s="4">
        <f t="shared" si="3"/>
        <v>21.7053209748335</v>
      </c>
      <c r="I21" s="4">
        <v>25.161457</v>
      </c>
    </row>
    <row r="22" spans="1:9">
      <c r="A22" s="7"/>
      <c r="B22" s="4">
        <v>153.490021</v>
      </c>
      <c r="C22" s="4">
        <v>249.986633</v>
      </c>
      <c r="D22" s="4">
        <f t="shared" si="2"/>
        <v>20.1779348024767</v>
      </c>
      <c r="E22" s="4">
        <v>25.495993</v>
      </c>
      <c r="F22" s="4">
        <v>-136.548141</v>
      </c>
      <c r="G22" s="4">
        <v>249.986282</v>
      </c>
      <c r="H22" s="4">
        <f t="shared" si="3"/>
        <v>21.3930783361605</v>
      </c>
      <c r="I22" s="4">
        <v>25.137295</v>
      </c>
    </row>
    <row r="23" spans="1:9">
      <c r="A23" s="7"/>
      <c r="B23" s="4">
        <v>219.987518</v>
      </c>
      <c r="C23" s="4">
        <v>300.000061</v>
      </c>
      <c r="D23" s="4">
        <f t="shared" si="2"/>
        <v>20.2265737857781</v>
      </c>
      <c r="E23" s="4">
        <v>25.65131</v>
      </c>
      <c r="F23" s="4">
        <v>-197.755402</v>
      </c>
      <c r="G23" s="4">
        <v>299.991821</v>
      </c>
      <c r="H23" s="4">
        <f t="shared" si="3"/>
        <v>21.332671038812</v>
      </c>
      <c r="I23" s="4">
        <v>25.154476</v>
      </c>
    </row>
    <row r="24" spans="1:9">
      <c r="A24" s="7"/>
      <c r="B24" s="4">
        <v>279.257111</v>
      </c>
      <c r="C24" s="4">
        <v>349.998352</v>
      </c>
      <c r="D24" s="4">
        <f t="shared" si="2"/>
        <v>20.9442049506541</v>
      </c>
      <c r="E24" s="4">
        <v>25.897326</v>
      </c>
      <c r="F24" s="4">
        <v>-258.720154</v>
      </c>
      <c r="G24" s="4">
        <v>349.977478</v>
      </c>
      <c r="H24" s="4">
        <f t="shared" si="3"/>
        <v>21.7583003127188</v>
      </c>
      <c r="I24" s="4">
        <v>25.265743</v>
      </c>
    </row>
    <row r="25" spans="1:9">
      <c r="A25" s="7"/>
      <c r="B25" s="4">
        <v>336.334564</v>
      </c>
      <c r="C25" s="4">
        <v>400.019348</v>
      </c>
      <c r="D25" s="4">
        <f t="shared" si="2"/>
        <v>21.8119878616424</v>
      </c>
      <c r="E25" s="4">
        <v>26.20746</v>
      </c>
      <c r="F25" s="4">
        <v>-319.621307</v>
      </c>
      <c r="G25" s="4">
        <v>399.964844</v>
      </c>
      <c r="H25" s="4">
        <f t="shared" si="3"/>
        <v>22.3719560747757</v>
      </c>
      <c r="I25" s="4">
        <v>25.539381</v>
      </c>
    </row>
    <row r="26" spans="1:9">
      <c r="A26" s="7"/>
      <c r="B26" s="4">
        <v>400.69693</v>
      </c>
      <c r="C26" s="4">
        <v>449.95224</v>
      </c>
      <c r="D26" s="4">
        <f t="shared" si="2"/>
        <v>22.4780384979271</v>
      </c>
      <c r="E26" s="4">
        <v>26.645498</v>
      </c>
      <c r="F26" s="4">
        <v>-378.436829</v>
      </c>
      <c r="G26" s="4">
        <v>449.946777</v>
      </c>
      <c r="H26" s="4">
        <f t="shared" si="3"/>
        <v>23.1294043144119</v>
      </c>
      <c r="I26" s="4">
        <v>25.963121</v>
      </c>
    </row>
    <row r="27" spans="1:9">
      <c r="A27" s="7"/>
      <c r="B27" s="4">
        <v>473.327087</v>
      </c>
      <c r="C27" s="4">
        <v>499.999847</v>
      </c>
      <c r="D27" s="4">
        <f t="shared" si="2"/>
        <v>22.9820725980942</v>
      </c>
      <c r="E27" s="4">
        <v>27.205189</v>
      </c>
      <c r="F27" s="4">
        <v>-442.363434</v>
      </c>
      <c r="G27" s="4">
        <v>499.991669</v>
      </c>
      <c r="H27" s="4">
        <f t="shared" si="3"/>
        <v>23.7724070332891</v>
      </c>
      <c r="I27" s="4">
        <v>26.571846</v>
      </c>
    </row>
    <row r="28" spans="1:9">
      <c r="A28" s="7"/>
      <c r="B28" s="4">
        <v>567.837646</v>
      </c>
      <c r="C28" s="4">
        <v>549.984497</v>
      </c>
      <c r="D28" s="4">
        <f t="shared" si="2"/>
        <v>23.0801356470702</v>
      </c>
      <c r="E28" s="4">
        <v>27.785099</v>
      </c>
      <c r="F28" s="4">
        <v>-519.868042</v>
      </c>
      <c r="G28" s="4">
        <v>549.995178</v>
      </c>
      <c r="H28" s="4">
        <f t="shared" si="3"/>
        <v>24.1219449237673</v>
      </c>
      <c r="I28" s="4">
        <v>27.24165</v>
      </c>
    </row>
    <row r="29" spans="1:9">
      <c r="A29" s="7"/>
      <c r="B29" s="4">
        <v>669.073914</v>
      </c>
      <c r="C29" s="4">
        <v>599.894531</v>
      </c>
      <c r="D29" s="4">
        <f t="shared" si="2"/>
        <v>23.1919813841047</v>
      </c>
      <c r="E29" s="4">
        <v>28.459818</v>
      </c>
      <c r="F29" s="4">
        <v>-608.513855</v>
      </c>
      <c r="G29" s="4">
        <v>599.978333</v>
      </c>
      <c r="H29" s="4">
        <f t="shared" si="3"/>
        <v>24.3220586574933</v>
      </c>
      <c r="I29" s="4">
        <v>27.983124</v>
      </c>
    </row>
    <row r="30" spans="1:9">
      <c r="A30" s="7"/>
      <c r="B30" s="4">
        <v>784.555054</v>
      </c>
      <c r="C30" s="4">
        <v>649.89447</v>
      </c>
      <c r="D30" s="4">
        <f t="shared" si="2"/>
        <v>23.2023048893378</v>
      </c>
      <c r="E30" s="4">
        <v>29.265966</v>
      </c>
      <c r="F30" s="4">
        <v>-706.79895</v>
      </c>
      <c r="G30" s="4">
        <v>649.927612</v>
      </c>
      <c r="H30" s="4">
        <f t="shared" si="3"/>
        <v>24.4465197211593</v>
      </c>
      <c r="I30" s="4">
        <v>29.010895</v>
      </c>
    </row>
    <row r="31" spans="1:9">
      <c r="A31" s="7"/>
      <c r="B31" s="4">
        <v>924.151306</v>
      </c>
      <c r="C31" s="4">
        <v>699.947205</v>
      </c>
      <c r="D31" s="4">
        <f t="shared" si="2"/>
        <v>23.0246874140318</v>
      </c>
      <c r="E31" s="4">
        <v>30.12392</v>
      </c>
      <c r="F31" s="4">
        <v>-830.336609</v>
      </c>
      <c r="G31" s="4">
        <v>699.966064</v>
      </c>
      <c r="H31" s="4">
        <f t="shared" si="3"/>
        <v>24.2912515759505</v>
      </c>
      <c r="I31" s="4">
        <v>30.114672</v>
      </c>
    </row>
    <row r="32" spans="1:9">
      <c r="A32" s="7"/>
      <c r="B32" s="4">
        <v>1036.20459</v>
      </c>
      <c r="C32" s="4">
        <v>736.567566</v>
      </c>
      <c r="D32" s="4">
        <f t="shared" si="2"/>
        <v>22.8817815629457</v>
      </c>
      <c r="E32" s="4">
        <v>31.079538</v>
      </c>
      <c r="F32" s="4">
        <v>-937.250916</v>
      </c>
      <c r="G32" s="4">
        <v>737.079224</v>
      </c>
      <c r="H32" s="4">
        <f t="shared" si="3"/>
        <v>24.0761052486137</v>
      </c>
      <c r="I32" s="4">
        <v>31.211403</v>
      </c>
    </row>
    <row r="33" spans="1:9">
      <c r="A33" s="7"/>
      <c r="B33" s="8">
        <f>(C33/D32)^2</f>
        <v>1222.36330280271</v>
      </c>
      <c r="C33" s="4">
        <v>800</v>
      </c>
      <c r="D33" s="4"/>
      <c r="E33" s="4"/>
      <c r="F33" s="8">
        <f>(G33/H32)^2</f>
        <v>1104.09770624268</v>
      </c>
      <c r="G33" s="4">
        <v>800</v>
      </c>
      <c r="H33" s="4"/>
      <c r="I33" s="4"/>
    </row>
    <row r="34" spans="1:9">
      <c r="A34" s="7"/>
      <c r="B34" s="4">
        <v>1500</v>
      </c>
      <c r="C34" s="8">
        <f>SQRT(B34)*D32</f>
        <v>886.207589248446</v>
      </c>
      <c r="D34" s="4"/>
      <c r="E34" s="4"/>
      <c r="F34" s="4">
        <v>1500</v>
      </c>
      <c r="G34" s="8">
        <f>SQRT(F34)*H32</f>
        <v>932.463546694176</v>
      </c>
      <c r="H34" s="4"/>
      <c r="I34" s="4"/>
    </row>
    <row r="35" spans="1:9">
      <c r="A35" s="6" t="s">
        <v>81</v>
      </c>
      <c r="B35" s="4">
        <v>42.769753</v>
      </c>
      <c r="C35" s="4">
        <v>99.932739</v>
      </c>
      <c r="D35" s="4">
        <f>C35/SQRT(ABS(B35))</f>
        <v>15.2805652539152</v>
      </c>
      <c r="E35" s="4">
        <v>27.234629</v>
      </c>
      <c r="F35" s="4"/>
      <c r="G35" s="4"/>
      <c r="H35" s="4" t="e">
        <f>G35/SQRT(ABS(F35))</f>
        <v>#DIV/0!</v>
      </c>
      <c r="I35" s="4"/>
    </row>
    <row r="36" spans="1:9">
      <c r="A36" s="7"/>
      <c r="B36" s="4">
        <v>91.625755</v>
      </c>
      <c r="C36" s="4">
        <v>149.959824</v>
      </c>
      <c r="D36" s="4">
        <f t="shared" ref="D36:D48" si="4">C36/SQRT(ABS(B36))</f>
        <v>15.6662891834727</v>
      </c>
      <c r="E36" s="4">
        <v>26.900137</v>
      </c>
      <c r="F36" s="4"/>
      <c r="G36" s="4"/>
      <c r="H36" s="4" t="e">
        <f t="shared" ref="H36:H48" si="5">G36/SQRT(ABS(F36))</f>
        <v>#DIV/0!</v>
      </c>
      <c r="I36" s="4"/>
    </row>
    <row r="37" spans="1:9">
      <c r="A37" s="7"/>
      <c r="B37" s="4">
        <v>160.281601</v>
      </c>
      <c r="C37" s="4">
        <v>199.979752</v>
      </c>
      <c r="D37" s="4">
        <f t="shared" si="4"/>
        <v>15.7958932313215</v>
      </c>
      <c r="E37" s="4">
        <v>26.7384</v>
      </c>
      <c r="F37" s="4"/>
      <c r="G37" s="4"/>
      <c r="H37" s="4" t="e">
        <f t="shared" si="5"/>
        <v>#DIV/0!</v>
      </c>
      <c r="I37" s="4"/>
    </row>
    <row r="38" spans="1:9">
      <c r="A38" s="7"/>
      <c r="B38" s="4">
        <v>249.568024</v>
      </c>
      <c r="C38" s="4">
        <v>249.994003</v>
      </c>
      <c r="D38" s="4">
        <f t="shared" si="4"/>
        <v>15.8246866979657</v>
      </c>
      <c r="E38" s="4">
        <v>26.783007</v>
      </c>
      <c r="F38" s="4"/>
      <c r="G38" s="4"/>
      <c r="H38" s="4" t="e">
        <f t="shared" si="5"/>
        <v>#DIV/0!</v>
      </c>
      <c r="I38" s="4"/>
    </row>
    <row r="39" spans="1:9">
      <c r="A39" s="7"/>
      <c r="B39" s="4">
        <v>350.324615</v>
      </c>
      <c r="C39" s="4">
        <v>299.980316</v>
      </c>
      <c r="D39" s="4">
        <f t="shared" si="4"/>
        <v>16.027191702028</v>
      </c>
      <c r="E39" s="4">
        <v>26.925703</v>
      </c>
      <c r="F39" s="4"/>
      <c r="G39" s="4"/>
      <c r="H39" s="4" t="e">
        <f t="shared" si="5"/>
        <v>#DIV/0!</v>
      </c>
      <c r="I39" s="4"/>
    </row>
    <row r="40" spans="1:9">
      <c r="A40" s="7"/>
      <c r="B40" s="4">
        <v>470.81073</v>
      </c>
      <c r="C40" s="4">
        <v>349.994873</v>
      </c>
      <c r="D40" s="4">
        <f t="shared" si="4"/>
        <v>16.1301537294298</v>
      </c>
      <c r="E40" s="4">
        <v>27.181047</v>
      </c>
      <c r="F40" s="4"/>
      <c r="G40" s="4"/>
      <c r="H40" s="4" t="e">
        <f t="shared" si="5"/>
        <v>#DIV/0!</v>
      </c>
      <c r="I40" s="4"/>
    </row>
    <row r="41" spans="1:9">
      <c r="A41" s="7"/>
      <c r="B41" s="4">
        <v>625.685791</v>
      </c>
      <c r="C41" s="4">
        <v>400.032318</v>
      </c>
      <c r="D41" s="4">
        <f t="shared" si="4"/>
        <v>15.9925211039062</v>
      </c>
      <c r="E41" s="4">
        <v>27.486372</v>
      </c>
      <c r="F41" s="4"/>
      <c r="G41" s="4"/>
      <c r="H41" s="4" t="e">
        <f t="shared" si="5"/>
        <v>#DIV/0!</v>
      </c>
      <c r="I41" s="4"/>
    </row>
    <row r="42" spans="1:9">
      <c r="A42" s="7"/>
      <c r="B42" s="4">
        <v>790.008484</v>
      </c>
      <c r="C42" s="4">
        <v>449.971222</v>
      </c>
      <c r="D42" s="4">
        <f t="shared" si="4"/>
        <v>16.0091716684753</v>
      </c>
      <c r="E42" s="4">
        <v>27.931253</v>
      </c>
      <c r="F42" s="4"/>
      <c r="G42" s="4"/>
      <c r="H42" s="4" t="e">
        <f t="shared" si="5"/>
        <v>#DIV/0!</v>
      </c>
      <c r="I42" s="4"/>
    </row>
    <row r="43" spans="1:9">
      <c r="A43" s="7"/>
      <c r="B43" s="4">
        <v>980.758484</v>
      </c>
      <c r="C43" s="4">
        <v>499.964203</v>
      </c>
      <c r="D43" s="4">
        <f t="shared" si="4"/>
        <v>15.9645938221215</v>
      </c>
      <c r="E43" s="4">
        <v>28.477093</v>
      </c>
      <c r="F43" s="4"/>
      <c r="G43" s="4"/>
      <c r="H43" s="4" t="e">
        <f t="shared" si="5"/>
        <v>#DIV/0!</v>
      </c>
      <c r="I43" s="4"/>
    </row>
    <row r="44" spans="1:9">
      <c r="A44" s="7"/>
      <c r="B44" s="4">
        <v>1178.226196</v>
      </c>
      <c r="C44" s="4">
        <v>549.972839</v>
      </c>
      <c r="D44" s="4">
        <f t="shared" si="4"/>
        <v>16.0223754671443</v>
      </c>
      <c r="E44" s="4">
        <v>29.177866</v>
      </c>
      <c r="F44" s="4"/>
      <c r="G44" s="4"/>
      <c r="H44" s="4" t="e">
        <f t="shared" si="5"/>
        <v>#DIV/0!</v>
      </c>
      <c r="I44" s="4"/>
    </row>
    <row r="45" spans="1:9">
      <c r="A45" s="7"/>
      <c r="B45" s="4">
        <v>1372.396606</v>
      </c>
      <c r="C45" s="4">
        <v>599.966431</v>
      </c>
      <c r="D45" s="4">
        <f t="shared" si="4"/>
        <v>16.1952305167959</v>
      </c>
      <c r="E45" s="4">
        <v>29.877129</v>
      </c>
      <c r="F45" s="4"/>
      <c r="G45" s="4"/>
      <c r="H45" s="4" t="e">
        <f t="shared" si="5"/>
        <v>#DIV/0!</v>
      </c>
      <c r="I45" s="4"/>
    </row>
    <row r="46" spans="1:9">
      <c r="A46" s="7"/>
      <c r="B46" s="4">
        <v>1583.109741</v>
      </c>
      <c r="C46" s="4">
        <v>649.942871</v>
      </c>
      <c r="D46" s="4">
        <f t="shared" si="4"/>
        <v>16.3350201266231</v>
      </c>
      <c r="E46" s="4">
        <v>30.755535</v>
      </c>
      <c r="F46" s="4"/>
      <c r="G46" s="4"/>
      <c r="H46" s="4" t="e">
        <f t="shared" si="5"/>
        <v>#DIV/0!</v>
      </c>
      <c r="I46" s="4"/>
    </row>
    <row r="47" spans="1:9">
      <c r="A47" s="7"/>
      <c r="B47" s="4">
        <v>1638.349976</v>
      </c>
      <c r="C47" s="4">
        <v>699.978149</v>
      </c>
      <c r="D47" s="4">
        <f t="shared" si="4"/>
        <v>17.2934301241403</v>
      </c>
      <c r="E47" s="4">
        <v>31.668097</v>
      </c>
      <c r="F47" s="4"/>
      <c r="G47" s="4"/>
      <c r="H47" s="4" t="e">
        <f t="shared" si="5"/>
        <v>#DIV/0!</v>
      </c>
      <c r="I47" s="4"/>
    </row>
    <row r="48" spans="1:9">
      <c r="A48" s="7"/>
      <c r="B48" s="4"/>
      <c r="C48" s="4"/>
      <c r="D48" s="4" t="e">
        <f t="shared" si="4"/>
        <v>#DIV/0!</v>
      </c>
      <c r="E48" s="4"/>
      <c r="F48" s="4"/>
      <c r="G48" s="4"/>
      <c r="H48" s="4" t="e">
        <f t="shared" si="5"/>
        <v>#DIV/0!</v>
      </c>
      <c r="I48" s="4"/>
    </row>
    <row r="49" spans="1:9">
      <c r="A49" s="7"/>
      <c r="B49" s="8">
        <f>(C49/D46)^2</f>
        <v>2398.50498901992</v>
      </c>
      <c r="C49" s="4">
        <v>800</v>
      </c>
      <c r="D49" s="4"/>
      <c r="E49" s="4"/>
      <c r="F49" s="8" t="e">
        <f>(G49/H48)^2</f>
        <v>#DIV/0!</v>
      </c>
      <c r="G49" s="4">
        <v>800</v>
      </c>
      <c r="H49" s="4"/>
      <c r="I49" s="4"/>
    </row>
    <row r="50" spans="1:9">
      <c r="A50" s="7"/>
      <c r="B50" s="4">
        <v>1500</v>
      </c>
      <c r="C50" s="8">
        <f>SQRT(B50)*D46</f>
        <v>632.652609103743</v>
      </c>
      <c r="D50" s="4"/>
      <c r="E50" s="4"/>
      <c r="F50" s="4">
        <v>1500</v>
      </c>
      <c r="G50" s="8" t="e">
        <f>SQRT(F50)*H48</f>
        <v>#DIV/0!</v>
      </c>
      <c r="H50" s="4"/>
      <c r="I50" s="4"/>
    </row>
  </sheetData>
  <mergeCells count="6">
    <mergeCell ref="A1:B1"/>
    <mergeCell ref="C1:D1"/>
    <mergeCell ref="E1:F1"/>
    <mergeCell ref="A3:A18"/>
    <mergeCell ref="A19:A34"/>
    <mergeCell ref="A35:A50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workbookViewId="0">
      <selection activeCell="A1" sqref="A1:I34"/>
    </sheetView>
  </sheetViews>
  <sheetFormatPr defaultColWidth="9" defaultRowHeight="13.5"/>
  <cols>
    <col min="1" max="9" width="12.6333333333333" customWidth="1"/>
  </cols>
  <sheetData>
    <row r="1" spans="1:6">
      <c r="A1" s="1" t="s">
        <v>53</v>
      </c>
      <c r="B1" s="2"/>
      <c r="C1" s="1" t="s">
        <v>82</v>
      </c>
      <c r="D1" s="2"/>
      <c r="E1" s="1" t="s">
        <v>83</v>
      </c>
      <c r="F1" s="3"/>
    </row>
    <row r="2" spans="1:9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>
      <c r="A3" s="6" t="s">
        <v>47</v>
      </c>
      <c r="B3" s="4"/>
      <c r="C3" s="4"/>
      <c r="D3" s="4" t="e">
        <f>C3/SQRT(ABS(B3))</f>
        <v>#DIV/0!</v>
      </c>
      <c r="E3" s="4"/>
      <c r="F3" s="4"/>
      <c r="G3" s="4"/>
      <c r="H3" s="4" t="e">
        <f>G3/SQRT(ABS(F3))</f>
        <v>#DIV/0!</v>
      </c>
      <c r="I3" s="4"/>
    </row>
    <row r="4" spans="1:9">
      <c r="A4" s="7"/>
      <c r="B4" s="4"/>
      <c r="C4" s="4"/>
      <c r="D4" s="4" t="e">
        <f t="shared" ref="D4:D16" si="0">C4/SQRT(ABS(B4))</f>
        <v>#DIV/0!</v>
      </c>
      <c r="E4" s="4"/>
      <c r="F4" s="4"/>
      <c r="G4" s="4"/>
      <c r="H4" s="4" t="e">
        <f t="shared" ref="H4:H16" si="1">G4/SQRT(ABS(F4))</f>
        <v>#DIV/0!</v>
      </c>
      <c r="I4" s="4"/>
    </row>
    <row r="5" spans="1:9">
      <c r="A5" s="7"/>
      <c r="B5" s="4"/>
      <c r="C5" s="4"/>
      <c r="D5" s="4" t="e">
        <f t="shared" si="0"/>
        <v>#DIV/0!</v>
      </c>
      <c r="E5" s="4"/>
      <c r="F5" s="4"/>
      <c r="G5" s="4"/>
      <c r="H5" s="4" t="e">
        <f t="shared" si="1"/>
        <v>#DIV/0!</v>
      </c>
      <c r="I5" s="4"/>
    </row>
    <row r="6" spans="1:9">
      <c r="A6" s="7"/>
      <c r="B6" s="4"/>
      <c r="C6" s="4"/>
      <c r="D6" s="4" t="e">
        <f t="shared" si="0"/>
        <v>#DIV/0!</v>
      </c>
      <c r="E6" s="4"/>
      <c r="F6" s="4"/>
      <c r="G6" s="4"/>
      <c r="H6" s="4" t="e">
        <f t="shared" si="1"/>
        <v>#DIV/0!</v>
      </c>
      <c r="I6" s="4"/>
    </row>
    <row r="7" spans="1:9">
      <c r="A7" s="7"/>
      <c r="B7" s="4"/>
      <c r="C7" s="4"/>
      <c r="D7" s="4" t="e">
        <f t="shared" si="0"/>
        <v>#DIV/0!</v>
      </c>
      <c r="E7" s="4"/>
      <c r="F7" s="4"/>
      <c r="G7" s="4"/>
      <c r="H7" s="4" t="e">
        <f t="shared" si="1"/>
        <v>#DIV/0!</v>
      </c>
      <c r="I7" s="4"/>
    </row>
    <row r="8" spans="1:9">
      <c r="A8" s="7"/>
      <c r="B8" s="4"/>
      <c r="C8" s="4"/>
      <c r="D8" s="4" t="e">
        <f t="shared" si="0"/>
        <v>#DIV/0!</v>
      </c>
      <c r="E8" s="4"/>
      <c r="F8" s="4"/>
      <c r="G8" s="4"/>
      <c r="H8" s="4" t="e">
        <f t="shared" si="1"/>
        <v>#DIV/0!</v>
      </c>
      <c r="I8" s="4"/>
    </row>
    <row r="9" spans="1:9">
      <c r="A9" s="7"/>
      <c r="B9" s="4"/>
      <c r="C9" s="4"/>
      <c r="D9" s="4" t="e">
        <f t="shared" si="0"/>
        <v>#DIV/0!</v>
      </c>
      <c r="E9" s="4"/>
      <c r="F9" s="4"/>
      <c r="G9" s="4"/>
      <c r="H9" s="4" t="e">
        <f t="shared" si="1"/>
        <v>#DIV/0!</v>
      </c>
      <c r="I9" s="4"/>
    </row>
    <row r="10" spans="1:9">
      <c r="A10" s="7"/>
      <c r="B10" s="4"/>
      <c r="C10" s="4"/>
      <c r="D10" s="4" t="e">
        <f t="shared" si="0"/>
        <v>#DIV/0!</v>
      </c>
      <c r="E10" s="4"/>
      <c r="F10" s="4"/>
      <c r="G10" s="4"/>
      <c r="H10" s="4" t="e">
        <f t="shared" si="1"/>
        <v>#DIV/0!</v>
      </c>
      <c r="I10" s="4"/>
    </row>
    <row r="11" spans="1:9">
      <c r="A11" s="7"/>
      <c r="B11" s="4"/>
      <c r="C11" s="4"/>
      <c r="D11" s="4" t="e">
        <f t="shared" si="0"/>
        <v>#DIV/0!</v>
      </c>
      <c r="E11" s="4"/>
      <c r="F11" s="4"/>
      <c r="G11" s="4"/>
      <c r="H11" s="4" t="e">
        <f t="shared" si="1"/>
        <v>#DIV/0!</v>
      </c>
      <c r="I11" s="4"/>
    </row>
    <row r="12" spans="1:9">
      <c r="A12" s="7"/>
      <c r="B12" s="4"/>
      <c r="C12" s="4"/>
      <c r="D12" s="4" t="e">
        <f t="shared" si="0"/>
        <v>#DIV/0!</v>
      </c>
      <c r="E12" s="4"/>
      <c r="F12" s="4"/>
      <c r="G12" s="4"/>
      <c r="H12" s="4" t="e">
        <f t="shared" si="1"/>
        <v>#DIV/0!</v>
      </c>
      <c r="I12" s="4"/>
    </row>
    <row r="13" spans="1:9">
      <c r="A13" s="7"/>
      <c r="B13" s="4"/>
      <c r="C13" s="4"/>
      <c r="D13" s="4" t="e">
        <f t="shared" si="0"/>
        <v>#DIV/0!</v>
      </c>
      <c r="E13" s="4"/>
      <c r="F13" s="4"/>
      <c r="G13" s="4"/>
      <c r="H13" s="4" t="e">
        <f t="shared" si="1"/>
        <v>#DIV/0!</v>
      </c>
      <c r="I13" s="4"/>
    </row>
    <row r="14" spans="1:9">
      <c r="A14" s="7"/>
      <c r="B14" s="4"/>
      <c r="C14" s="4"/>
      <c r="D14" s="4" t="e">
        <f t="shared" si="0"/>
        <v>#DIV/0!</v>
      </c>
      <c r="E14" s="4"/>
      <c r="F14" s="4"/>
      <c r="G14" s="4"/>
      <c r="H14" s="4" t="e">
        <f t="shared" si="1"/>
        <v>#DIV/0!</v>
      </c>
      <c r="I14" s="4"/>
    </row>
    <row r="15" spans="1:9">
      <c r="A15" s="7"/>
      <c r="B15" s="4"/>
      <c r="C15" s="4"/>
      <c r="D15" s="4" t="e">
        <f t="shared" si="0"/>
        <v>#DIV/0!</v>
      </c>
      <c r="E15" s="4"/>
      <c r="F15" s="4"/>
      <c r="G15" s="4"/>
      <c r="H15" s="4" t="e">
        <f t="shared" si="1"/>
        <v>#DIV/0!</v>
      </c>
      <c r="I15" s="4"/>
    </row>
    <row r="16" spans="1:9">
      <c r="A16" s="7"/>
      <c r="B16" s="4"/>
      <c r="C16" s="4"/>
      <c r="D16" s="4" t="e">
        <f t="shared" si="0"/>
        <v>#DIV/0!</v>
      </c>
      <c r="E16" s="4"/>
      <c r="F16" s="4"/>
      <c r="G16" s="4"/>
      <c r="H16" s="4" t="e">
        <f t="shared" si="1"/>
        <v>#DIV/0!</v>
      </c>
      <c r="I16" s="4"/>
    </row>
    <row r="17" spans="1:9">
      <c r="A17" s="7"/>
      <c r="B17" s="8" t="e">
        <f>(C17/D16)^2</f>
        <v>#DIV/0!</v>
      </c>
      <c r="C17" s="4">
        <v>800</v>
      </c>
      <c r="D17" s="4"/>
      <c r="E17" s="4"/>
      <c r="F17" s="8" t="e">
        <f>(G17/H16)^2</f>
        <v>#DIV/0!</v>
      </c>
      <c r="G17" s="4">
        <v>800</v>
      </c>
      <c r="H17" s="4"/>
      <c r="I17" s="4"/>
    </row>
    <row r="18" spans="1:9">
      <c r="A18" s="7"/>
      <c r="B18" s="4">
        <v>1500</v>
      </c>
      <c r="C18" s="8" t="e">
        <f>SQRT(B18)*D16</f>
        <v>#DIV/0!</v>
      </c>
      <c r="D18" s="4"/>
      <c r="E18" s="4"/>
      <c r="F18" s="4">
        <v>1500</v>
      </c>
      <c r="G18" s="8" t="e">
        <f>SQRT(F18)*H16</f>
        <v>#DIV/0!</v>
      </c>
      <c r="H18" s="4"/>
      <c r="I18" s="4"/>
    </row>
    <row r="19" spans="1:9">
      <c r="A19" s="6" t="s">
        <v>48</v>
      </c>
      <c r="B19" s="4"/>
      <c r="C19" s="4"/>
      <c r="D19" s="4" t="e">
        <f>C19/SQRT(ABS(B19))</f>
        <v>#DIV/0!</v>
      </c>
      <c r="E19" s="4"/>
      <c r="F19" s="4"/>
      <c r="G19" s="4"/>
      <c r="H19" s="4" t="e">
        <f>G19/SQRT(ABS(F19))</f>
        <v>#DIV/0!</v>
      </c>
      <c r="I19" s="4"/>
    </row>
    <row r="20" spans="1:9">
      <c r="A20" s="7"/>
      <c r="B20" s="4"/>
      <c r="C20" s="4"/>
      <c r="D20" s="4" t="e">
        <f t="shared" ref="D20:D32" si="2">C20/SQRT(ABS(B20))</f>
        <v>#DIV/0!</v>
      </c>
      <c r="E20" s="4"/>
      <c r="F20" s="4"/>
      <c r="G20" s="4"/>
      <c r="H20" s="4" t="e">
        <f t="shared" ref="H20:H32" si="3">G20/SQRT(ABS(F20))</f>
        <v>#DIV/0!</v>
      </c>
      <c r="I20" s="4"/>
    </row>
    <row r="21" spans="1:9">
      <c r="A21" s="7"/>
      <c r="B21" s="4"/>
      <c r="C21" s="4"/>
      <c r="D21" s="4" t="e">
        <f t="shared" si="2"/>
        <v>#DIV/0!</v>
      </c>
      <c r="E21" s="4"/>
      <c r="F21" s="4"/>
      <c r="G21" s="4"/>
      <c r="H21" s="4" t="e">
        <f t="shared" si="3"/>
        <v>#DIV/0!</v>
      </c>
      <c r="I21" s="4"/>
    </row>
    <row r="22" spans="1:9">
      <c r="A22" s="7"/>
      <c r="B22" s="4"/>
      <c r="C22" s="4"/>
      <c r="D22" s="4" t="e">
        <f t="shared" si="2"/>
        <v>#DIV/0!</v>
      </c>
      <c r="E22" s="4"/>
      <c r="F22" s="4"/>
      <c r="G22" s="4"/>
      <c r="H22" s="4" t="e">
        <f t="shared" si="3"/>
        <v>#DIV/0!</v>
      </c>
      <c r="I22" s="4"/>
    </row>
    <row r="23" spans="1:9">
      <c r="A23" s="7"/>
      <c r="B23" s="4"/>
      <c r="C23" s="4"/>
      <c r="D23" s="4" t="e">
        <f t="shared" si="2"/>
        <v>#DIV/0!</v>
      </c>
      <c r="E23" s="4"/>
      <c r="F23" s="4"/>
      <c r="G23" s="4"/>
      <c r="H23" s="4" t="e">
        <f t="shared" si="3"/>
        <v>#DIV/0!</v>
      </c>
      <c r="I23" s="4"/>
    </row>
    <row r="24" spans="1:9">
      <c r="A24" s="7"/>
      <c r="B24" s="4"/>
      <c r="C24" s="4"/>
      <c r="D24" s="4" t="e">
        <f t="shared" si="2"/>
        <v>#DIV/0!</v>
      </c>
      <c r="E24" s="4"/>
      <c r="F24" s="4"/>
      <c r="G24" s="4"/>
      <c r="H24" s="4" t="e">
        <f t="shared" si="3"/>
        <v>#DIV/0!</v>
      </c>
      <c r="I24" s="4"/>
    </row>
    <row r="25" spans="1:9">
      <c r="A25" s="7"/>
      <c r="B25" s="4"/>
      <c r="C25" s="4"/>
      <c r="D25" s="4" t="e">
        <f t="shared" si="2"/>
        <v>#DIV/0!</v>
      </c>
      <c r="E25" s="4"/>
      <c r="F25" s="4"/>
      <c r="G25" s="4"/>
      <c r="H25" s="4" t="e">
        <f t="shared" si="3"/>
        <v>#DIV/0!</v>
      </c>
      <c r="I25" s="4"/>
    </row>
    <row r="26" spans="1:9">
      <c r="A26" s="7"/>
      <c r="B26" s="4"/>
      <c r="C26" s="4"/>
      <c r="D26" s="4" t="e">
        <f t="shared" si="2"/>
        <v>#DIV/0!</v>
      </c>
      <c r="E26" s="4"/>
      <c r="F26" s="4"/>
      <c r="G26" s="4"/>
      <c r="H26" s="4" t="e">
        <f t="shared" si="3"/>
        <v>#DIV/0!</v>
      </c>
      <c r="I26" s="4"/>
    </row>
    <row r="27" spans="1:9">
      <c r="A27" s="7"/>
      <c r="B27" s="4"/>
      <c r="C27" s="4"/>
      <c r="D27" s="4" t="e">
        <f t="shared" si="2"/>
        <v>#DIV/0!</v>
      </c>
      <c r="E27" s="4"/>
      <c r="F27" s="4"/>
      <c r="G27" s="4"/>
      <c r="H27" s="4" t="e">
        <f t="shared" si="3"/>
        <v>#DIV/0!</v>
      </c>
      <c r="I27" s="4"/>
    </row>
    <row r="28" spans="1:9">
      <c r="A28" s="7"/>
      <c r="B28" s="4"/>
      <c r="C28" s="4"/>
      <c r="D28" s="4" t="e">
        <f t="shared" si="2"/>
        <v>#DIV/0!</v>
      </c>
      <c r="E28" s="4"/>
      <c r="F28" s="4"/>
      <c r="G28" s="4"/>
      <c r="H28" s="4" t="e">
        <f t="shared" si="3"/>
        <v>#DIV/0!</v>
      </c>
      <c r="I28" s="4"/>
    </row>
    <row r="29" spans="1:9">
      <c r="A29" s="7"/>
      <c r="B29" s="4"/>
      <c r="C29" s="4"/>
      <c r="D29" s="4" t="e">
        <f t="shared" si="2"/>
        <v>#DIV/0!</v>
      </c>
      <c r="E29" s="4"/>
      <c r="F29" s="4"/>
      <c r="G29" s="4"/>
      <c r="H29" s="4" t="e">
        <f t="shared" si="3"/>
        <v>#DIV/0!</v>
      </c>
      <c r="I29" s="4"/>
    </row>
    <row r="30" spans="1:9">
      <c r="A30" s="7"/>
      <c r="B30" s="4"/>
      <c r="C30" s="4"/>
      <c r="D30" s="4" t="e">
        <f t="shared" si="2"/>
        <v>#DIV/0!</v>
      </c>
      <c r="E30" s="4"/>
      <c r="F30" s="4"/>
      <c r="G30" s="4"/>
      <c r="H30" s="4" t="e">
        <f t="shared" si="3"/>
        <v>#DIV/0!</v>
      </c>
      <c r="I30" s="4"/>
    </row>
    <row r="31" spans="1:9">
      <c r="A31" s="7"/>
      <c r="B31" s="4"/>
      <c r="C31" s="4"/>
      <c r="D31" s="4" t="e">
        <f t="shared" si="2"/>
        <v>#DIV/0!</v>
      </c>
      <c r="E31" s="4"/>
      <c r="F31" s="4"/>
      <c r="G31" s="4"/>
      <c r="H31" s="4" t="e">
        <f t="shared" si="3"/>
        <v>#DIV/0!</v>
      </c>
      <c r="I31" s="4"/>
    </row>
    <row r="32" spans="1:9">
      <c r="A32" s="7"/>
      <c r="B32" s="4"/>
      <c r="C32" s="4"/>
      <c r="D32" s="4" t="e">
        <f t="shared" si="2"/>
        <v>#DIV/0!</v>
      </c>
      <c r="E32" s="4"/>
      <c r="F32" s="4"/>
      <c r="G32" s="4"/>
      <c r="H32" s="4" t="e">
        <f t="shared" si="3"/>
        <v>#DIV/0!</v>
      </c>
      <c r="I32" s="4"/>
    </row>
    <row r="33" spans="1:9">
      <c r="A33" s="7"/>
      <c r="B33" s="8" t="e">
        <f>(C33/D32)^2</f>
        <v>#DIV/0!</v>
      </c>
      <c r="C33" s="4">
        <v>800</v>
      </c>
      <c r="D33" s="4"/>
      <c r="E33" s="4"/>
      <c r="F33" s="8" t="e">
        <f>(G33/H32)^2</f>
        <v>#DIV/0!</v>
      </c>
      <c r="G33" s="4">
        <v>800</v>
      </c>
      <c r="H33" s="4"/>
      <c r="I33" s="4"/>
    </row>
    <row r="34" spans="1:9">
      <c r="A34" s="7"/>
      <c r="B34" s="4">
        <v>1500</v>
      </c>
      <c r="C34" s="8" t="e">
        <f>SQRT(B34)*D32</f>
        <v>#DIV/0!</v>
      </c>
      <c r="D34" s="4"/>
      <c r="E34" s="4"/>
      <c r="F34" s="4">
        <v>1500</v>
      </c>
      <c r="G34" s="8" t="e">
        <f>SQRT(F34)*H32</f>
        <v>#DIV/0!</v>
      </c>
      <c r="H34" s="4"/>
      <c r="I34" s="4"/>
    </row>
    <row r="35" spans="1:9">
      <c r="A35" s="6" t="s">
        <v>49</v>
      </c>
      <c r="B35" s="4"/>
      <c r="C35" s="4"/>
      <c r="D35" s="4" t="e">
        <f>C35/SQRT(ABS(B35))</f>
        <v>#DIV/0!</v>
      </c>
      <c r="E35" s="4"/>
      <c r="F35" s="4"/>
      <c r="G35" s="4"/>
      <c r="H35" s="4" t="e">
        <f>G35/SQRT(ABS(F35))</f>
        <v>#DIV/0!</v>
      </c>
      <c r="I35" s="4"/>
    </row>
    <row r="36" spans="1:9">
      <c r="A36" s="7"/>
      <c r="B36" s="4"/>
      <c r="C36" s="4"/>
      <c r="D36" s="4" t="e">
        <f t="shared" ref="D36:D48" si="4">C36/SQRT(ABS(B36))</f>
        <v>#DIV/0!</v>
      </c>
      <c r="E36" s="4"/>
      <c r="F36" s="4"/>
      <c r="G36" s="4"/>
      <c r="H36" s="4" t="e">
        <f t="shared" ref="H36:H48" si="5">G36/SQRT(ABS(F36))</f>
        <v>#DIV/0!</v>
      </c>
      <c r="I36" s="4"/>
    </row>
    <row r="37" spans="1:9">
      <c r="A37" s="7"/>
      <c r="B37" s="4"/>
      <c r="C37" s="4"/>
      <c r="D37" s="4" t="e">
        <f t="shared" si="4"/>
        <v>#DIV/0!</v>
      </c>
      <c r="E37" s="4"/>
      <c r="F37" s="4"/>
      <c r="G37" s="4"/>
      <c r="H37" s="4" t="e">
        <f t="shared" si="5"/>
        <v>#DIV/0!</v>
      </c>
      <c r="I37" s="4"/>
    </row>
    <row r="38" spans="1:9">
      <c r="A38" s="7"/>
      <c r="B38" s="4"/>
      <c r="C38" s="4"/>
      <c r="D38" s="4" t="e">
        <f t="shared" si="4"/>
        <v>#DIV/0!</v>
      </c>
      <c r="E38" s="4"/>
      <c r="F38" s="4"/>
      <c r="G38" s="4"/>
      <c r="H38" s="4" t="e">
        <f t="shared" si="5"/>
        <v>#DIV/0!</v>
      </c>
      <c r="I38" s="4"/>
    </row>
    <row r="39" spans="1:9">
      <c r="A39" s="7"/>
      <c r="B39" s="4"/>
      <c r="C39" s="4"/>
      <c r="D39" s="4" t="e">
        <f t="shared" si="4"/>
        <v>#DIV/0!</v>
      </c>
      <c r="E39" s="4"/>
      <c r="F39" s="4"/>
      <c r="G39" s="4"/>
      <c r="H39" s="4" t="e">
        <f t="shared" si="5"/>
        <v>#DIV/0!</v>
      </c>
      <c r="I39" s="4"/>
    </row>
    <row r="40" spans="1:9">
      <c r="A40" s="7"/>
      <c r="B40" s="4"/>
      <c r="C40" s="4"/>
      <c r="D40" s="4" t="e">
        <f t="shared" si="4"/>
        <v>#DIV/0!</v>
      </c>
      <c r="E40" s="4"/>
      <c r="F40" s="4"/>
      <c r="G40" s="4"/>
      <c r="H40" s="4" t="e">
        <f t="shared" si="5"/>
        <v>#DIV/0!</v>
      </c>
      <c r="I40" s="4"/>
    </row>
    <row r="41" spans="1:9">
      <c r="A41" s="7"/>
      <c r="B41" s="4"/>
      <c r="C41" s="4"/>
      <c r="D41" s="4" t="e">
        <f t="shared" si="4"/>
        <v>#DIV/0!</v>
      </c>
      <c r="E41" s="4"/>
      <c r="F41" s="4"/>
      <c r="G41" s="4"/>
      <c r="H41" s="4" t="e">
        <f t="shared" si="5"/>
        <v>#DIV/0!</v>
      </c>
      <c r="I41" s="4"/>
    </row>
    <row r="42" spans="1:9">
      <c r="A42" s="7"/>
      <c r="B42" s="4"/>
      <c r="C42" s="4"/>
      <c r="D42" s="4" t="e">
        <f t="shared" si="4"/>
        <v>#DIV/0!</v>
      </c>
      <c r="E42" s="4"/>
      <c r="F42" s="4"/>
      <c r="G42" s="4"/>
      <c r="H42" s="4" t="e">
        <f t="shared" si="5"/>
        <v>#DIV/0!</v>
      </c>
      <c r="I42" s="4"/>
    </row>
    <row r="43" spans="1:9">
      <c r="A43" s="7"/>
      <c r="B43" s="4"/>
      <c r="C43" s="4"/>
      <c r="D43" s="4" t="e">
        <f t="shared" si="4"/>
        <v>#DIV/0!</v>
      </c>
      <c r="E43" s="4"/>
      <c r="F43" s="4"/>
      <c r="G43" s="4"/>
      <c r="H43" s="4" t="e">
        <f t="shared" si="5"/>
        <v>#DIV/0!</v>
      </c>
      <c r="I43" s="4"/>
    </row>
    <row r="44" spans="1:9">
      <c r="A44" s="7"/>
      <c r="B44" s="4"/>
      <c r="C44" s="4"/>
      <c r="D44" s="4" t="e">
        <f t="shared" si="4"/>
        <v>#DIV/0!</v>
      </c>
      <c r="E44" s="4"/>
      <c r="F44" s="4"/>
      <c r="G44" s="4"/>
      <c r="H44" s="4" t="e">
        <f t="shared" si="5"/>
        <v>#DIV/0!</v>
      </c>
      <c r="I44" s="4"/>
    </row>
    <row r="45" spans="1:9">
      <c r="A45" s="7"/>
      <c r="B45" s="4"/>
      <c r="C45" s="4"/>
      <c r="D45" s="4" t="e">
        <f t="shared" si="4"/>
        <v>#DIV/0!</v>
      </c>
      <c r="E45" s="4"/>
      <c r="F45" s="4"/>
      <c r="G45" s="4"/>
      <c r="H45" s="4" t="e">
        <f t="shared" si="5"/>
        <v>#DIV/0!</v>
      </c>
      <c r="I45" s="4"/>
    </row>
    <row r="46" spans="1:9">
      <c r="A46" s="7"/>
      <c r="B46" s="4"/>
      <c r="C46" s="4"/>
      <c r="D46" s="4" t="e">
        <f t="shared" si="4"/>
        <v>#DIV/0!</v>
      </c>
      <c r="E46" s="4"/>
      <c r="F46" s="4"/>
      <c r="G46" s="4"/>
      <c r="H46" s="4" t="e">
        <f t="shared" si="5"/>
        <v>#DIV/0!</v>
      </c>
      <c r="I46" s="4"/>
    </row>
    <row r="47" spans="1:9">
      <c r="A47" s="7"/>
      <c r="B47" s="4"/>
      <c r="C47" s="4"/>
      <c r="D47" s="4" t="e">
        <f t="shared" si="4"/>
        <v>#DIV/0!</v>
      </c>
      <c r="E47" s="4"/>
      <c r="F47" s="4"/>
      <c r="G47" s="4"/>
      <c r="H47" s="4" t="e">
        <f t="shared" si="5"/>
        <v>#DIV/0!</v>
      </c>
      <c r="I47" s="4"/>
    </row>
    <row r="48" spans="1:9">
      <c r="A48" s="7"/>
      <c r="B48" s="4"/>
      <c r="C48" s="4"/>
      <c r="D48" s="4" t="e">
        <f t="shared" si="4"/>
        <v>#DIV/0!</v>
      </c>
      <c r="E48" s="4"/>
      <c r="F48" s="4"/>
      <c r="G48" s="4"/>
      <c r="H48" s="4" t="e">
        <f t="shared" si="5"/>
        <v>#DIV/0!</v>
      </c>
      <c r="I48" s="4"/>
    </row>
    <row r="49" spans="1:9">
      <c r="A49" s="7"/>
      <c r="B49" s="8" t="e">
        <f>(C49/D48)^2</f>
        <v>#DIV/0!</v>
      </c>
      <c r="C49" s="4">
        <v>800</v>
      </c>
      <c r="D49" s="4"/>
      <c r="E49" s="4"/>
      <c r="F49" s="8" t="e">
        <f>(G49/H48)^2</f>
        <v>#DIV/0!</v>
      </c>
      <c r="G49" s="4">
        <v>800</v>
      </c>
      <c r="H49" s="4"/>
      <c r="I49" s="4"/>
    </row>
    <row r="50" spans="1:9">
      <c r="A50" s="7"/>
      <c r="B50" s="4">
        <v>1500</v>
      </c>
      <c r="C50" s="8" t="e">
        <f>SQRT(B50)*D48</f>
        <v>#DIV/0!</v>
      </c>
      <c r="D50" s="4"/>
      <c r="E50" s="4"/>
      <c r="F50" s="4">
        <v>1500</v>
      </c>
      <c r="G50" s="8" t="e">
        <f>SQRT(F50)*H48</f>
        <v>#DIV/0!</v>
      </c>
      <c r="H50" s="4"/>
      <c r="I50" s="4"/>
    </row>
    <row r="51" spans="1:9">
      <c r="A51" s="6" t="s">
        <v>45</v>
      </c>
      <c r="B51" s="4"/>
      <c r="C51" s="4"/>
      <c r="D51" s="4" t="e">
        <f>C51/SQRT(ABS(B51))</f>
        <v>#DIV/0!</v>
      </c>
      <c r="E51" s="4"/>
      <c r="F51" s="4"/>
      <c r="G51" s="4"/>
      <c r="H51" s="4" t="e">
        <f>G51/SQRT(ABS(F51))</f>
        <v>#DIV/0!</v>
      </c>
      <c r="I51" s="4"/>
    </row>
    <row r="52" spans="1:9">
      <c r="A52" s="7"/>
      <c r="B52" s="4"/>
      <c r="C52" s="4"/>
      <c r="D52" s="4" t="e">
        <f t="shared" ref="D52:D64" si="6">C52/SQRT(ABS(B52))</f>
        <v>#DIV/0!</v>
      </c>
      <c r="E52" s="4"/>
      <c r="F52" s="4"/>
      <c r="G52" s="4"/>
      <c r="H52" s="4" t="e">
        <f t="shared" ref="H52:H64" si="7">G52/SQRT(ABS(F52))</f>
        <v>#DIV/0!</v>
      </c>
      <c r="I52" s="4"/>
    </row>
    <row r="53" spans="1:9">
      <c r="A53" s="7"/>
      <c r="B53" s="4"/>
      <c r="C53" s="4"/>
      <c r="D53" s="4" t="e">
        <f t="shared" si="6"/>
        <v>#DIV/0!</v>
      </c>
      <c r="E53" s="4"/>
      <c r="F53" s="4"/>
      <c r="G53" s="4"/>
      <c r="H53" s="4" t="e">
        <f t="shared" si="7"/>
        <v>#DIV/0!</v>
      </c>
      <c r="I53" s="4"/>
    </row>
    <row r="54" spans="1:9">
      <c r="A54" s="7"/>
      <c r="B54" s="4"/>
      <c r="C54" s="4"/>
      <c r="D54" s="4" t="e">
        <f t="shared" si="6"/>
        <v>#DIV/0!</v>
      </c>
      <c r="E54" s="4"/>
      <c r="F54" s="4"/>
      <c r="G54" s="4"/>
      <c r="H54" s="4" t="e">
        <f t="shared" si="7"/>
        <v>#DIV/0!</v>
      </c>
      <c r="I54" s="4"/>
    </row>
    <row r="55" spans="1:9">
      <c r="A55" s="7"/>
      <c r="B55" s="4"/>
      <c r="C55" s="4"/>
      <c r="D55" s="4" t="e">
        <f t="shared" si="6"/>
        <v>#DIV/0!</v>
      </c>
      <c r="E55" s="4"/>
      <c r="F55" s="4"/>
      <c r="G55" s="4"/>
      <c r="H55" s="4" t="e">
        <f t="shared" si="7"/>
        <v>#DIV/0!</v>
      </c>
      <c r="I55" s="4"/>
    </row>
    <row r="56" spans="1:9">
      <c r="A56" s="7"/>
      <c r="B56" s="4"/>
      <c r="C56" s="4"/>
      <c r="D56" s="4" t="e">
        <f t="shared" si="6"/>
        <v>#DIV/0!</v>
      </c>
      <c r="E56" s="4"/>
      <c r="F56" s="4"/>
      <c r="G56" s="4"/>
      <c r="H56" s="4" t="e">
        <f t="shared" si="7"/>
        <v>#DIV/0!</v>
      </c>
      <c r="I56" s="4"/>
    </row>
    <row r="57" spans="1:9">
      <c r="A57" s="7"/>
      <c r="B57" s="4"/>
      <c r="C57" s="4"/>
      <c r="D57" s="4" t="e">
        <f t="shared" si="6"/>
        <v>#DIV/0!</v>
      </c>
      <c r="E57" s="4"/>
      <c r="F57" s="4"/>
      <c r="G57" s="4"/>
      <c r="H57" s="4" t="e">
        <f t="shared" si="7"/>
        <v>#DIV/0!</v>
      </c>
      <c r="I57" s="4"/>
    </row>
    <row r="58" spans="1:9">
      <c r="A58" s="7"/>
      <c r="B58" s="4"/>
      <c r="C58" s="4"/>
      <c r="D58" s="4" t="e">
        <f t="shared" si="6"/>
        <v>#DIV/0!</v>
      </c>
      <c r="E58" s="4"/>
      <c r="F58" s="4"/>
      <c r="G58" s="4"/>
      <c r="H58" s="4" t="e">
        <f t="shared" si="7"/>
        <v>#DIV/0!</v>
      </c>
      <c r="I58" s="4"/>
    </row>
    <row r="59" spans="1:9">
      <c r="A59" s="7"/>
      <c r="B59" s="4"/>
      <c r="C59" s="4"/>
      <c r="D59" s="4" t="e">
        <f t="shared" si="6"/>
        <v>#DIV/0!</v>
      </c>
      <c r="E59" s="4"/>
      <c r="F59" s="4"/>
      <c r="G59" s="4"/>
      <c r="H59" s="4" t="e">
        <f t="shared" si="7"/>
        <v>#DIV/0!</v>
      </c>
      <c r="I59" s="4"/>
    </row>
    <row r="60" spans="1:9">
      <c r="A60" s="7"/>
      <c r="B60" s="4"/>
      <c r="C60" s="4"/>
      <c r="D60" s="4" t="e">
        <f t="shared" si="6"/>
        <v>#DIV/0!</v>
      </c>
      <c r="E60" s="4"/>
      <c r="F60" s="4"/>
      <c r="G60" s="4"/>
      <c r="H60" s="4" t="e">
        <f t="shared" si="7"/>
        <v>#DIV/0!</v>
      </c>
      <c r="I60" s="4"/>
    </row>
    <row r="61" spans="1:9">
      <c r="A61" s="7"/>
      <c r="B61" s="4"/>
      <c r="C61" s="4"/>
      <c r="D61" s="4" t="e">
        <f t="shared" si="6"/>
        <v>#DIV/0!</v>
      </c>
      <c r="E61" s="4"/>
      <c r="F61" s="4"/>
      <c r="G61" s="4"/>
      <c r="H61" s="4" t="e">
        <f t="shared" si="7"/>
        <v>#DIV/0!</v>
      </c>
      <c r="I61" s="4"/>
    </row>
    <row r="62" spans="1:9">
      <c r="A62" s="7"/>
      <c r="B62" s="4"/>
      <c r="C62" s="4"/>
      <c r="D62" s="4" t="e">
        <f t="shared" si="6"/>
        <v>#DIV/0!</v>
      </c>
      <c r="E62" s="4"/>
      <c r="F62" s="4"/>
      <c r="G62" s="4"/>
      <c r="H62" s="4" t="e">
        <f t="shared" si="7"/>
        <v>#DIV/0!</v>
      </c>
      <c r="I62" s="4"/>
    </row>
    <row r="63" spans="1:9">
      <c r="A63" s="7"/>
      <c r="B63" s="4"/>
      <c r="C63" s="4"/>
      <c r="D63" s="4" t="e">
        <f t="shared" si="6"/>
        <v>#DIV/0!</v>
      </c>
      <c r="E63" s="4"/>
      <c r="F63" s="4"/>
      <c r="G63" s="4"/>
      <c r="H63" s="4" t="e">
        <f t="shared" si="7"/>
        <v>#DIV/0!</v>
      </c>
      <c r="I63" s="4"/>
    </row>
    <row r="64" spans="1:9">
      <c r="A64" s="7"/>
      <c r="B64" s="4"/>
      <c r="C64" s="4"/>
      <c r="D64" s="4" t="e">
        <f t="shared" si="6"/>
        <v>#DIV/0!</v>
      </c>
      <c r="E64" s="4"/>
      <c r="F64" s="4"/>
      <c r="G64" s="4"/>
      <c r="H64" s="4" t="e">
        <f t="shared" si="7"/>
        <v>#DIV/0!</v>
      </c>
      <c r="I64" s="4"/>
    </row>
    <row r="65" spans="1:9">
      <c r="A65" s="7"/>
      <c r="B65" s="8" t="e">
        <f>(C65/D64)^2</f>
        <v>#DIV/0!</v>
      </c>
      <c r="C65" s="4">
        <v>800</v>
      </c>
      <c r="D65" s="4"/>
      <c r="E65" s="4"/>
      <c r="F65" s="8" t="e">
        <f>(G65/H64)^2</f>
        <v>#DIV/0!</v>
      </c>
      <c r="G65" s="4">
        <v>800</v>
      </c>
      <c r="H65" s="4"/>
      <c r="I65" s="4"/>
    </row>
    <row r="66" spans="1:9">
      <c r="A66" s="7"/>
      <c r="B66" s="4">
        <v>1500</v>
      </c>
      <c r="C66" s="8" t="e">
        <f>SQRT(B66)*D64</f>
        <v>#DIV/0!</v>
      </c>
      <c r="D66" s="4"/>
      <c r="E66" s="4"/>
      <c r="F66" s="4">
        <v>1500</v>
      </c>
      <c r="G66" s="8" t="e">
        <f>SQRT(F66)*H64</f>
        <v>#DIV/0!</v>
      </c>
      <c r="H66" s="4"/>
      <c r="I66" s="4"/>
    </row>
  </sheetData>
  <mergeCells count="7">
    <mergeCell ref="A1:B1"/>
    <mergeCell ref="C1:D1"/>
    <mergeCell ref="E1:F1"/>
    <mergeCell ref="A3:A18"/>
    <mergeCell ref="A19:A34"/>
    <mergeCell ref="A35:A50"/>
    <mergeCell ref="A51:A6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0"/>
  <sheetViews>
    <sheetView workbookViewId="0">
      <selection activeCell="D2" sqref="D2"/>
    </sheetView>
  </sheetViews>
  <sheetFormatPr defaultColWidth="9" defaultRowHeight="13.5" outlineLevelCol="7"/>
  <cols>
    <col min="2" max="4" width="12.6333333333333" customWidth="1"/>
    <col min="5" max="5" width="13.725" customWidth="1"/>
    <col min="6" max="9" width="12.6333333333333" customWidth="1"/>
  </cols>
  <sheetData>
    <row r="1" spans="1:7">
      <c r="A1" s="4" t="s">
        <v>0</v>
      </c>
      <c r="B1" s="4" t="s">
        <v>13</v>
      </c>
      <c r="C1" s="4" t="s">
        <v>7</v>
      </c>
      <c r="D1" s="4" t="s">
        <v>18</v>
      </c>
      <c r="E1" s="4" t="s">
        <v>19</v>
      </c>
      <c r="F1" s="4" t="s">
        <v>7</v>
      </c>
      <c r="G1" s="4" t="s">
        <v>18</v>
      </c>
    </row>
    <row r="2" spans="1:7">
      <c r="A2" s="7" t="s">
        <v>20</v>
      </c>
      <c r="B2" s="4">
        <v>16.134386</v>
      </c>
      <c r="C2" s="4">
        <v>99.89518</v>
      </c>
      <c r="D2" s="4">
        <f t="shared" ref="D2:D15" si="0">C2/SQRT(B2)</f>
        <v>24.8695720655186</v>
      </c>
      <c r="E2" s="4">
        <v>-16.423496</v>
      </c>
      <c r="F2" s="4">
        <v>99.923439</v>
      </c>
      <c r="G2" s="4">
        <f t="shared" ref="G2:G15" si="1">F2/SQRT(ABS(E2))</f>
        <v>24.6566782455491</v>
      </c>
    </row>
    <row r="3" spans="1:7">
      <c r="A3" s="7"/>
      <c r="B3" s="4">
        <v>39.395657</v>
      </c>
      <c r="C3" s="4">
        <v>149.960007</v>
      </c>
      <c r="D3" s="4">
        <f t="shared" si="0"/>
        <v>23.8919324520553</v>
      </c>
      <c r="E3" s="4">
        <v>-39.870926</v>
      </c>
      <c r="F3" s="4">
        <v>149.962799</v>
      </c>
      <c r="G3" s="4">
        <f t="shared" si="1"/>
        <v>23.7495495353386</v>
      </c>
    </row>
    <row r="4" spans="1:7">
      <c r="A4" s="7"/>
      <c r="B4" s="4">
        <v>75.2425</v>
      </c>
      <c r="C4" s="4">
        <v>199.986526</v>
      </c>
      <c r="D4" s="4">
        <f t="shared" si="0"/>
        <v>23.0552124107521</v>
      </c>
      <c r="E4" s="4">
        <v>-75.988701</v>
      </c>
      <c r="F4" s="4">
        <v>199.967194</v>
      </c>
      <c r="G4" s="4">
        <f t="shared" si="1"/>
        <v>22.9395155651204</v>
      </c>
    </row>
    <row r="5" spans="1:7">
      <c r="A5" s="7"/>
      <c r="B5" s="4">
        <v>124.711227</v>
      </c>
      <c r="C5" s="4">
        <v>250.021149</v>
      </c>
      <c r="D5" s="4">
        <f t="shared" si="0"/>
        <v>22.3884470681953</v>
      </c>
      <c r="E5" s="4">
        <v>-125.798096</v>
      </c>
      <c r="F5" s="4">
        <v>249.984833</v>
      </c>
      <c r="G5" s="4">
        <f t="shared" si="1"/>
        <v>22.2882836495039</v>
      </c>
    </row>
    <row r="6" spans="1:7">
      <c r="A6" s="7"/>
      <c r="B6" s="4">
        <v>184.849075</v>
      </c>
      <c r="C6" s="4">
        <v>299.999481</v>
      </c>
      <c r="D6" s="4">
        <f t="shared" si="0"/>
        <v>22.0654029387518</v>
      </c>
      <c r="E6" s="4">
        <v>-186.32605</v>
      </c>
      <c r="F6" s="4">
        <v>299.981842</v>
      </c>
      <c r="G6" s="4">
        <f t="shared" si="1"/>
        <v>21.9764823638026</v>
      </c>
    </row>
    <row r="7" spans="1:7">
      <c r="A7" s="7"/>
      <c r="B7" s="4">
        <v>255.169327</v>
      </c>
      <c r="C7" s="4">
        <v>350.019714</v>
      </c>
      <c r="D7" s="4">
        <f t="shared" si="0"/>
        <v>21.9118109118774</v>
      </c>
      <c r="E7" s="4">
        <v>-257.571991</v>
      </c>
      <c r="F7" s="4">
        <v>349.992432</v>
      </c>
      <c r="G7" s="4">
        <f t="shared" si="1"/>
        <v>21.8076734837802</v>
      </c>
    </row>
    <row r="8" spans="1:7">
      <c r="A8" s="7"/>
      <c r="B8" s="4">
        <v>340.523651</v>
      </c>
      <c r="C8" s="4">
        <v>399.988312</v>
      </c>
      <c r="D8" s="4">
        <f t="shared" si="0"/>
        <v>21.6757263981382</v>
      </c>
      <c r="E8" s="4">
        <v>-342.319672</v>
      </c>
      <c r="F8" s="4">
        <v>399.99588</v>
      </c>
      <c r="G8" s="4">
        <f t="shared" si="1"/>
        <v>21.6191985154863</v>
      </c>
    </row>
    <row r="9" spans="1:7">
      <c r="A9" s="7"/>
      <c r="B9" s="4">
        <v>433.677765</v>
      </c>
      <c r="C9" s="4">
        <v>449.995636</v>
      </c>
      <c r="D9" s="4">
        <f t="shared" si="0"/>
        <v>21.6085051526416</v>
      </c>
      <c r="E9" s="4">
        <v>-430.798035</v>
      </c>
      <c r="F9" s="4">
        <v>449.989166</v>
      </c>
      <c r="G9" s="4">
        <f t="shared" si="1"/>
        <v>21.6802956814941</v>
      </c>
    </row>
    <row r="10" spans="1:7">
      <c r="A10" s="7"/>
      <c r="B10" s="4">
        <v>535.572327</v>
      </c>
      <c r="C10" s="4">
        <v>500.008392</v>
      </c>
      <c r="D10" s="4">
        <f t="shared" si="0"/>
        <v>21.6056944023589</v>
      </c>
      <c r="E10" s="4">
        <v>-523.074402</v>
      </c>
      <c r="F10" s="4">
        <v>500.026489</v>
      </c>
      <c r="G10" s="4">
        <f t="shared" si="1"/>
        <v>21.8630766896699</v>
      </c>
    </row>
    <row r="11" spans="1:7">
      <c r="A11" s="7"/>
      <c r="B11" s="4">
        <v>640.404785</v>
      </c>
      <c r="C11" s="4">
        <v>550.016418</v>
      </c>
      <c r="D11" s="4">
        <f t="shared" si="0"/>
        <v>21.7344357179455</v>
      </c>
      <c r="E11" s="4">
        <v>-609.77771</v>
      </c>
      <c r="F11" s="4">
        <v>549.971008</v>
      </c>
      <c r="G11" s="4">
        <f t="shared" si="1"/>
        <v>22.2717336173131</v>
      </c>
    </row>
    <row r="12" spans="1:7">
      <c r="A12" s="7"/>
      <c r="B12" s="4">
        <v>746.173645</v>
      </c>
      <c r="C12" s="4">
        <v>600.042358</v>
      </c>
      <c r="D12" s="4">
        <f t="shared" si="0"/>
        <v>21.9665552068448</v>
      </c>
      <c r="E12" s="4">
        <v>-703.29187</v>
      </c>
      <c r="F12" s="4">
        <v>600.009888</v>
      </c>
      <c r="G12" s="4">
        <f t="shared" si="1"/>
        <v>22.6251052916909</v>
      </c>
    </row>
    <row r="13" spans="1:7">
      <c r="A13" s="7"/>
      <c r="B13" s="4">
        <v>865.819763</v>
      </c>
      <c r="C13" s="4">
        <v>650.040161</v>
      </c>
      <c r="D13" s="4">
        <f t="shared" si="0"/>
        <v>22.091562904788</v>
      </c>
      <c r="E13" s="4">
        <v>-812.212769</v>
      </c>
      <c r="F13" s="4">
        <v>649.941528</v>
      </c>
      <c r="G13" s="4">
        <f t="shared" si="1"/>
        <v>22.8054885668666</v>
      </c>
    </row>
    <row r="14" spans="1:7">
      <c r="A14" s="7"/>
      <c r="B14" s="4">
        <v>990.473328</v>
      </c>
      <c r="C14" s="4">
        <v>699.96814</v>
      </c>
      <c r="D14" s="4">
        <f t="shared" si="0"/>
        <v>22.2411316302044</v>
      </c>
      <c r="E14" s="4">
        <v>-932.914551</v>
      </c>
      <c r="F14" s="4">
        <v>699.969482</v>
      </c>
      <c r="G14" s="4">
        <f t="shared" si="1"/>
        <v>22.9170214961733</v>
      </c>
    </row>
    <row r="15" spans="1:7">
      <c r="A15" s="7"/>
      <c r="B15" s="4">
        <v>1110.160889</v>
      </c>
      <c r="C15" s="4">
        <v>741.251587</v>
      </c>
      <c r="D15" s="4">
        <f t="shared" si="0"/>
        <v>22.247062487523</v>
      </c>
      <c r="E15" s="4">
        <v>-1022.647217</v>
      </c>
      <c r="F15" s="4">
        <v>735.559753</v>
      </c>
      <c r="G15" s="4">
        <f t="shared" si="1"/>
        <v>23.0014406412666</v>
      </c>
    </row>
    <row r="16" spans="1:7">
      <c r="A16" s="7"/>
      <c r="B16" s="8">
        <f>(C16/D15)^2</f>
        <v>1293.1074822946</v>
      </c>
      <c r="C16" s="4">
        <v>800</v>
      </c>
      <c r="D16" s="4"/>
      <c r="E16" s="8">
        <f>(F16/G15)^2</f>
        <v>1209.67832271053</v>
      </c>
      <c r="F16" s="4">
        <v>800</v>
      </c>
      <c r="G16" s="4"/>
    </row>
    <row r="17" spans="1:8">
      <c r="A17" s="7"/>
      <c r="B17" s="4">
        <v>1500</v>
      </c>
      <c r="C17" s="8">
        <f>SQRT(B17)*D15</f>
        <v>861.625025162123</v>
      </c>
      <c r="D17" s="4"/>
      <c r="E17" s="4">
        <v>1500</v>
      </c>
      <c r="F17" s="8">
        <f>SQRT(E17)*G15</f>
        <v>890.841965424039</v>
      </c>
      <c r="G17" s="4"/>
      <c r="H17" s="25"/>
    </row>
    <row r="18" spans="1:7">
      <c r="A18" s="7" t="s">
        <v>21</v>
      </c>
      <c r="B18" s="4">
        <v>19.283072</v>
      </c>
      <c r="C18" s="4">
        <v>99.910774</v>
      </c>
      <c r="D18" s="4">
        <f t="shared" ref="D18:D31" si="2">C18/SQRT(B18)</f>
        <v>22.7522427144362</v>
      </c>
      <c r="E18" s="4">
        <v>-19.63994</v>
      </c>
      <c r="F18" s="4">
        <v>99.917809</v>
      </c>
      <c r="G18" s="4">
        <f t="shared" ref="G18:G31" si="3">F18/SQRT(ABS(E18))</f>
        <v>22.5461724199908</v>
      </c>
    </row>
    <row r="19" spans="1:7">
      <c r="A19" s="7"/>
      <c r="B19" s="4">
        <v>46.81123</v>
      </c>
      <c r="C19" s="4">
        <v>149.969421</v>
      </c>
      <c r="D19" s="4">
        <f t="shared" si="2"/>
        <v>21.9193508604835</v>
      </c>
      <c r="E19" s="4">
        <v>-48.108776</v>
      </c>
      <c r="F19" s="4">
        <v>149.957428</v>
      </c>
      <c r="G19" s="4">
        <f t="shared" si="3"/>
        <v>21.6200069491757</v>
      </c>
    </row>
    <row r="20" spans="1:7">
      <c r="A20" s="7"/>
      <c r="B20" s="4">
        <v>88.058624</v>
      </c>
      <c r="C20" s="4">
        <v>199.993515</v>
      </c>
      <c r="D20" s="4">
        <f t="shared" si="2"/>
        <v>21.3122825865572</v>
      </c>
      <c r="E20" s="4">
        <v>-91.581161</v>
      </c>
      <c r="F20" s="4">
        <v>199.974625</v>
      </c>
      <c r="G20" s="4">
        <f t="shared" si="3"/>
        <v>20.8964166309034</v>
      </c>
    </row>
    <row r="21" spans="1:7">
      <c r="A21" s="7"/>
      <c r="B21" s="4">
        <v>144.045303</v>
      </c>
      <c r="C21" s="4">
        <v>249.987091</v>
      </c>
      <c r="D21" s="4">
        <f t="shared" si="2"/>
        <v>20.8289813988207</v>
      </c>
      <c r="E21" s="4">
        <v>-150.508331</v>
      </c>
      <c r="F21" s="4">
        <v>250.006927</v>
      </c>
      <c r="G21" s="4">
        <f t="shared" si="3"/>
        <v>20.3784792729038</v>
      </c>
    </row>
    <row r="22" spans="1:7">
      <c r="A22" s="7"/>
      <c r="B22" s="4">
        <v>210.700012</v>
      </c>
      <c r="C22" s="4">
        <v>300.001099</v>
      </c>
      <c r="D22" s="4">
        <f t="shared" si="2"/>
        <v>20.6676246451704</v>
      </c>
      <c r="E22" s="4">
        <v>-222.349442</v>
      </c>
      <c r="F22" s="4">
        <v>299.977631</v>
      </c>
      <c r="G22" s="4">
        <f t="shared" si="3"/>
        <v>20.1173535814742</v>
      </c>
    </row>
    <row r="23" spans="1:7">
      <c r="A23" s="7"/>
      <c r="B23" s="4">
        <v>288.097443</v>
      </c>
      <c r="C23" s="4">
        <v>350.010437</v>
      </c>
      <c r="D23" s="4">
        <f t="shared" si="2"/>
        <v>20.621074579908</v>
      </c>
      <c r="E23" s="4">
        <v>-302.563934</v>
      </c>
      <c r="F23" s="4">
        <v>350.017944</v>
      </c>
      <c r="G23" s="4">
        <f t="shared" si="3"/>
        <v>20.1224904650018</v>
      </c>
    </row>
    <row r="24" spans="1:7">
      <c r="A24" s="7"/>
      <c r="B24" s="4">
        <v>379.698792</v>
      </c>
      <c r="C24" s="4">
        <v>399.973389</v>
      </c>
      <c r="D24" s="4">
        <f t="shared" si="2"/>
        <v>20.5263386671092</v>
      </c>
      <c r="E24" s="4">
        <v>-393.344025</v>
      </c>
      <c r="F24" s="4">
        <v>399.969818</v>
      </c>
      <c r="G24" s="4">
        <f t="shared" si="3"/>
        <v>20.1669834386773</v>
      </c>
    </row>
    <row r="25" spans="1:7">
      <c r="A25" s="7"/>
      <c r="B25" s="4">
        <v>476.69455</v>
      </c>
      <c r="C25" s="4">
        <v>449.955109</v>
      </c>
      <c r="D25" s="4">
        <f t="shared" si="2"/>
        <v>20.6086286648568</v>
      </c>
      <c r="E25" s="4">
        <v>-487.295074</v>
      </c>
      <c r="F25" s="4">
        <v>449.96225</v>
      </c>
      <c r="G25" s="4">
        <f t="shared" si="3"/>
        <v>20.3835615540269</v>
      </c>
    </row>
    <row r="26" spans="1:7">
      <c r="A26" s="7"/>
      <c r="B26" s="4">
        <v>583.196655</v>
      </c>
      <c r="C26" s="4">
        <v>499.95343</v>
      </c>
      <c r="D26" s="4">
        <f t="shared" si="2"/>
        <v>20.7024640939884</v>
      </c>
      <c r="E26" s="4">
        <v>-580.942139</v>
      </c>
      <c r="F26" s="4">
        <v>499.987457</v>
      </c>
      <c r="G26" s="4">
        <f t="shared" si="3"/>
        <v>20.7440079292916</v>
      </c>
    </row>
    <row r="27" spans="1:7">
      <c r="A27" s="7"/>
      <c r="B27" s="4">
        <v>689.538391</v>
      </c>
      <c r="C27" s="4">
        <v>549.946655</v>
      </c>
      <c r="D27" s="4">
        <f t="shared" si="2"/>
        <v>20.943117980137</v>
      </c>
      <c r="E27" s="4">
        <v>-671.665955</v>
      </c>
      <c r="F27" s="4">
        <v>549.986145</v>
      </c>
      <c r="G27" s="4">
        <f t="shared" si="3"/>
        <v>21.221451301022</v>
      </c>
    </row>
    <row r="28" spans="1:7">
      <c r="A28" s="7"/>
      <c r="B28" s="4">
        <v>799.876831</v>
      </c>
      <c r="C28" s="4">
        <v>599.923157</v>
      </c>
      <c r="D28" s="4">
        <f t="shared" si="2"/>
        <v>21.2121196103588</v>
      </c>
      <c r="E28" s="4">
        <v>-773.798645</v>
      </c>
      <c r="F28" s="4">
        <v>599.978516</v>
      </c>
      <c r="G28" s="4">
        <f t="shared" si="3"/>
        <v>21.5685881155138</v>
      </c>
    </row>
    <row r="29" spans="1:7">
      <c r="A29" s="7"/>
      <c r="B29" s="4">
        <v>935.317871</v>
      </c>
      <c r="C29" s="4">
        <v>649.995117</v>
      </c>
      <c r="D29" s="4">
        <f t="shared" si="2"/>
        <v>21.2535009057259</v>
      </c>
      <c r="E29" s="4">
        <v>-889.329529</v>
      </c>
      <c r="F29" s="4">
        <v>649.93811</v>
      </c>
      <c r="G29" s="4">
        <f t="shared" si="3"/>
        <v>21.7941856879821</v>
      </c>
    </row>
    <row r="30" spans="1:7">
      <c r="A30" s="7"/>
      <c r="B30" s="4">
        <v>1080.346436</v>
      </c>
      <c r="C30" s="4">
        <v>699.944092</v>
      </c>
      <c r="D30" s="4">
        <f t="shared" si="2"/>
        <v>21.2952052534742</v>
      </c>
      <c r="E30" s="4">
        <v>-1006.642456</v>
      </c>
      <c r="F30" s="4">
        <v>700.040588</v>
      </c>
      <c r="G30" s="4">
        <f t="shared" si="3"/>
        <v>22.0640686109483</v>
      </c>
    </row>
    <row r="31" spans="1:7">
      <c r="A31" s="7"/>
      <c r="B31" s="4">
        <v>1198.867798</v>
      </c>
      <c r="C31" s="4">
        <v>737.628784</v>
      </c>
      <c r="D31" s="4">
        <f t="shared" si="2"/>
        <v>21.3035611946278</v>
      </c>
      <c r="E31" s="4">
        <v>-1117.794189</v>
      </c>
      <c r="F31" s="4">
        <v>740.424255</v>
      </c>
      <c r="G31" s="4">
        <f t="shared" si="3"/>
        <v>22.1462252724125</v>
      </c>
    </row>
    <row r="32" spans="1:7">
      <c r="A32" s="7"/>
      <c r="B32" s="8">
        <f>(C32/D31)^2</f>
        <v>1410.18326962491</v>
      </c>
      <c r="C32" s="4">
        <v>800</v>
      </c>
      <c r="D32" s="4"/>
      <c r="E32" s="8">
        <f>(F32/G31)^2</f>
        <v>1304.90996441263</v>
      </c>
      <c r="F32" s="4">
        <v>800</v>
      </c>
      <c r="G32" s="4"/>
    </row>
    <row r="33" spans="1:8">
      <c r="A33" s="7"/>
      <c r="B33" s="4">
        <v>1500</v>
      </c>
      <c r="C33" s="8">
        <f>SQRT(B33)*D31</f>
        <v>825.083377217042</v>
      </c>
      <c r="D33" s="4"/>
      <c r="E33" s="4">
        <v>1500</v>
      </c>
      <c r="F33" s="8">
        <f>SQRT(E33)*G31</f>
        <v>857.719616614113</v>
      </c>
      <c r="G33" s="4"/>
      <c r="H33" s="25"/>
    </row>
    <row r="34" spans="1:7">
      <c r="A34" s="7" t="s">
        <v>22</v>
      </c>
      <c r="B34" s="4">
        <v>21.105705</v>
      </c>
      <c r="C34" s="4">
        <v>99.939133</v>
      </c>
      <c r="D34" s="4">
        <f t="shared" ref="D34:D47" si="4">C34/SQRT(B34)</f>
        <v>21.7538257611669</v>
      </c>
      <c r="E34" s="4">
        <v>-21.211159</v>
      </c>
      <c r="F34" s="4">
        <v>99.917671</v>
      </c>
      <c r="G34" s="4">
        <f t="shared" ref="G34:G47" si="5">F34/SQRT(ABS(E34))</f>
        <v>21.6950223911758</v>
      </c>
    </row>
    <row r="35" spans="1:7">
      <c r="A35" s="7"/>
      <c r="B35" s="4">
        <v>51.566422</v>
      </c>
      <c r="C35" s="4">
        <v>149.95314</v>
      </c>
      <c r="D35" s="4">
        <f t="shared" si="4"/>
        <v>20.8819987325673</v>
      </c>
      <c r="E35" s="4">
        <v>-51.625725</v>
      </c>
      <c r="F35" s="4">
        <v>149.953049</v>
      </c>
      <c r="G35" s="4">
        <f t="shared" si="5"/>
        <v>20.8699889380808</v>
      </c>
    </row>
    <row r="36" spans="1:7">
      <c r="A36" s="7"/>
      <c r="B36" s="4">
        <v>97.095947</v>
      </c>
      <c r="C36" s="4">
        <v>199.978409</v>
      </c>
      <c r="D36" s="4">
        <f t="shared" si="4"/>
        <v>20.2946963576837</v>
      </c>
      <c r="E36" s="4">
        <v>-96.309097</v>
      </c>
      <c r="F36" s="4">
        <v>199.987915</v>
      </c>
      <c r="G36" s="4">
        <f t="shared" si="5"/>
        <v>20.3784006841752</v>
      </c>
    </row>
    <row r="37" spans="1:7">
      <c r="A37" s="7"/>
      <c r="B37" s="4">
        <v>159.202896</v>
      </c>
      <c r="C37" s="4">
        <v>250.010712</v>
      </c>
      <c r="D37" s="4">
        <f t="shared" si="4"/>
        <v>19.8145007911831</v>
      </c>
      <c r="E37" s="4">
        <v>-157.846451</v>
      </c>
      <c r="F37" s="4">
        <v>250.001175</v>
      </c>
      <c r="G37" s="4">
        <f t="shared" si="5"/>
        <v>19.8986969992229</v>
      </c>
    </row>
    <row r="38" spans="1:7">
      <c r="A38" s="7"/>
      <c r="B38" s="4">
        <v>232.027588</v>
      </c>
      <c r="C38" s="4">
        <v>299.995911</v>
      </c>
      <c r="D38" s="4">
        <f t="shared" si="4"/>
        <v>19.6945255323984</v>
      </c>
      <c r="E38" s="4">
        <v>-234.387558</v>
      </c>
      <c r="F38" s="4">
        <v>299.983856</v>
      </c>
      <c r="G38" s="4">
        <f t="shared" si="5"/>
        <v>19.5943384874669</v>
      </c>
    </row>
    <row r="39" spans="1:7">
      <c r="A39" s="7"/>
      <c r="B39" s="4">
        <v>318.187225</v>
      </c>
      <c r="C39" s="4">
        <v>349.999146</v>
      </c>
      <c r="D39" s="4">
        <f t="shared" si="4"/>
        <v>19.6212022846559</v>
      </c>
      <c r="E39" s="4">
        <v>-324.453766</v>
      </c>
      <c r="F39" s="4">
        <v>349.974213</v>
      </c>
      <c r="G39" s="4">
        <f t="shared" si="5"/>
        <v>19.4294110286834</v>
      </c>
    </row>
    <row r="40" spans="1:7">
      <c r="A40" s="7"/>
      <c r="B40" s="4">
        <v>425.598022</v>
      </c>
      <c r="C40" s="4">
        <v>399.989624</v>
      </c>
      <c r="D40" s="4">
        <f t="shared" si="4"/>
        <v>19.3887104583248</v>
      </c>
      <c r="E40" s="4">
        <v>-436.861633</v>
      </c>
      <c r="F40" s="4">
        <v>399.977997</v>
      </c>
      <c r="G40" s="4">
        <f t="shared" si="5"/>
        <v>19.1365722226638</v>
      </c>
    </row>
    <row r="41" spans="1:7">
      <c r="A41" s="7"/>
      <c r="B41" s="4">
        <v>547.941162</v>
      </c>
      <c r="C41" s="4">
        <v>450.004028</v>
      </c>
      <c r="D41" s="4">
        <f t="shared" si="4"/>
        <v>19.2242514345706</v>
      </c>
      <c r="E41" s="4">
        <v>-563.588318</v>
      </c>
      <c r="F41" s="4">
        <v>450.000183</v>
      </c>
      <c r="G41" s="4">
        <f t="shared" si="5"/>
        <v>18.9553452550291</v>
      </c>
    </row>
    <row r="42" spans="1:7">
      <c r="A42" s="7"/>
      <c r="B42" s="4">
        <v>671.264709</v>
      </c>
      <c r="C42" s="4">
        <v>499.953064</v>
      </c>
      <c r="D42" s="4">
        <f t="shared" si="4"/>
        <v>19.2966680825994</v>
      </c>
      <c r="E42" s="4">
        <v>-692.105408</v>
      </c>
      <c r="F42" s="4">
        <v>499.947998</v>
      </c>
      <c r="G42" s="4">
        <f t="shared" si="5"/>
        <v>19.003723908667</v>
      </c>
    </row>
    <row r="43" spans="1:7">
      <c r="A43" s="7"/>
      <c r="B43" s="4">
        <v>787.595337</v>
      </c>
      <c r="C43" s="4">
        <v>549.957214</v>
      </c>
      <c r="D43" s="4">
        <f t="shared" si="4"/>
        <v>19.5964469032847</v>
      </c>
      <c r="E43" s="4">
        <v>-832.659729</v>
      </c>
      <c r="F43" s="4">
        <v>549.994751</v>
      </c>
      <c r="G43" s="4">
        <f t="shared" si="5"/>
        <v>19.060081982191</v>
      </c>
    </row>
    <row r="44" spans="1:7">
      <c r="A44" s="7"/>
      <c r="B44" s="4">
        <v>926.668945</v>
      </c>
      <c r="C44" s="4">
        <v>600.026428</v>
      </c>
      <c r="D44" s="4">
        <f t="shared" si="4"/>
        <v>19.7109735290253</v>
      </c>
      <c r="E44" s="4">
        <v>-953.942383</v>
      </c>
      <c r="F44" s="4">
        <v>599.96991</v>
      </c>
      <c r="G44" s="4">
        <f t="shared" si="5"/>
        <v>19.4253296544055</v>
      </c>
    </row>
    <row r="45" spans="1:7">
      <c r="A45" s="7"/>
      <c r="B45" s="4">
        <v>1070.260132</v>
      </c>
      <c r="C45" s="4">
        <v>649.944397</v>
      </c>
      <c r="D45" s="4">
        <f t="shared" si="4"/>
        <v>19.8669651613429</v>
      </c>
      <c r="E45" s="4">
        <v>-1073.33606</v>
      </c>
      <c r="F45" s="4">
        <v>649.987183</v>
      </c>
      <c r="G45" s="4">
        <f t="shared" si="5"/>
        <v>19.8397836907603</v>
      </c>
    </row>
    <row r="46" spans="1:7">
      <c r="A46" s="7"/>
      <c r="B46" s="4">
        <v>1216.480591</v>
      </c>
      <c r="C46" s="4">
        <v>699.919678</v>
      </c>
      <c r="D46" s="4">
        <f t="shared" si="4"/>
        <v>20.0676081253408</v>
      </c>
      <c r="E46" s="4">
        <v>-1213.78833</v>
      </c>
      <c r="F46" s="4">
        <v>699.991882</v>
      </c>
      <c r="G46" s="4">
        <f t="shared" si="5"/>
        <v>20.0919239013875</v>
      </c>
    </row>
    <row r="47" spans="1:7">
      <c r="A47" s="7"/>
      <c r="B47" s="4">
        <v>1347.898071</v>
      </c>
      <c r="C47" s="4">
        <v>740.535828</v>
      </c>
      <c r="D47" s="4">
        <f t="shared" si="4"/>
        <v>20.1705411135335</v>
      </c>
      <c r="E47" s="4">
        <v>-1322.748901</v>
      </c>
      <c r="F47" s="4">
        <v>738.752136</v>
      </c>
      <c r="G47" s="4">
        <f t="shared" si="5"/>
        <v>20.312344092557</v>
      </c>
    </row>
    <row r="48" spans="1:7">
      <c r="A48" s="7"/>
      <c r="B48" s="8">
        <f>(C48/D47)^2</f>
        <v>1573.0585069065</v>
      </c>
      <c r="C48" s="4">
        <v>800</v>
      </c>
      <c r="D48" s="4"/>
      <c r="E48" s="8">
        <f>(F48/G47)^2</f>
        <v>1551.17174076433</v>
      </c>
      <c r="F48" s="4">
        <v>800</v>
      </c>
      <c r="G48" s="4"/>
    </row>
    <row r="49" spans="1:8">
      <c r="A49" s="7"/>
      <c r="B49" s="4">
        <v>1500</v>
      </c>
      <c r="C49" s="8">
        <f>SQRT(B49)*D47</f>
        <v>781.201698167074</v>
      </c>
      <c r="D49" s="4"/>
      <c r="E49" s="4">
        <v>1500</v>
      </c>
      <c r="F49" s="8">
        <f>SQRT(E49)*G47</f>
        <v>786.69370392908</v>
      </c>
      <c r="G49" s="4"/>
      <c r="H49" s="25"/>
    </row>
    <row r="50" spans="1:7">
      <c r="A50" s="7" t="s">
        <v>23</v>
      </c>
      <c r="B50" s="4">
        <v>23.451715</v>
      </c>
      <c r="C50" s="4">
        <v>99.943672</v>
      </c>
      <c r="D50" s="4">
        <f t="shared" ref="D50:D63" si="6">C50/SQRT(B50)</f>
        <v>20.6380185188894</v>
      </c>
      <c r="E50" s="4">
        <v>-24.05773</v>
      </c>
      <c r="F50" s="4">
        <v>99.951897</v>
      </c>
      <c r="G50" s="4">
        <f t="shared" ref="G50:G63" si="7">F50/SQRT(ABS(E50))</f>
        <v>20.3781013479633</v>
      </c>
    </row>
    <row r="51" spans="1:7">
      <c r="A51" s="7"/>
      <c r="B51" s="4">
        <v>58.032204</v>
      </c>
      <c r="C51" s="4">
        <v>149.950699</v>
      </c>
      <c r="D51" s="4">
        <f t="shared" si="6"/>
        <v>19.68402745558</v>
      </c>
      <c r="E51" s="4">
        <v>-59.562485</v>
      </c>
      <c r="F51" s="4">
        <v>149.951126</v>
      </c>
      <c r="G51" s="4">
        <f t="shared" si="7"/>
        <v>19.4295761616758</v>
      </c>
    </row>
    <row r="52" spans="1:7">
      <c r="A52" s="7"/>
      <c r="B52" s="4">
        <v>108.219444</v>
      </c>
      <c r="C52" s="4">
        <v>199.98645</v>
      </c>
      <c r="D52" s="4">
        <f t="shared" si="6"/>
        <v>19.2241843313475</v>
      </c>
      <c r="E52" s="4">
        <v>-110.218132</v>
      </c>
      <c r="F52" s="4">
        <v>200.018036</v>
      </c>
      <c r="G52" s="4">
        <f t="shared" si="7"/>
        <v>19.0520904848098</v>
      </c>
    </row>
    <row r="53" spans="1:7">
      <c r="A53" s="7"/>
      <c r="B53" s="4">
        <v>175.909836</v>
      </c>
      <c r="C53" s="4">
        <v>250.011459</v>
      </c>
      <c r="D53" s="4">
        <f t="shared" si="6"/>
        <v>18.8501518328386</v>
      </c>
      <c r="E53" s="4">
        <v>-179.801712</v>
      </c>
      <c r="F53" s="4">
        <v>249.992737</v>
      </c>
      <c r="G53" s="4">
        <f t="shared" si="7"/>
        <v>18.6436302015729</v>
      </c>
    </row>
    <row r="54" spans="1:7">
      <c r="A54" s="7"/>
      <c r="B54" s="4">
        <v>255.860733</v>
      </c>
      <c r="C54" s="4">
        <v>300.011261</v>
      </c>
      <c r="D54" s="4">
        <f t="shared" si="6"/>
        <v>18.755806195716</v>
      </c>
      <c r="E54" s="4">
        <v>-265.774353</v>
      </c>
      <c r="F54" s="4">
        <v>300.003479</v>
      </c>
      <c r="G54" s="4">
        <f t="shared" si="7"/>
        <v>18.402200417358</v>
      </c>
    </row>
    <row r="55" spans="1:7">
      <c r="A55" s="7"/>
      <c r="B55" s="4">
        <v>351.956848</v>
      </c>
      <c r="C55" s="4">
        <v>350.009186</v>
      </c>
      <c r="D55" s="4">
        <f t="shared" si="6"/>
        <v>18.6566959022667</v>
      </c>
      <c r="E55" s="4">
        <v>-368.292755</v>
      </c>
      <c r="F55" s="4">
        <v>349.989868</v>
      </c>
      <c r="G55" s="4">
        <f t="shared" si="7"/>
        <v>18.2372303741805</v>
      </c>
    </row>
    <row r="56" spans="1:7">
      <c r="A56" s="7"/>
      <c r="B56" s="4">
        <v>474.037689</v>
      </c>
      <c r="C56" s="4">
        <v>400.021057</v>
      </c>
      <c r="D56" s="4">
        <f t="shared" si="6"/>
        <v>18.3728452446642</v>
      </c>
      <c r="E56" s="4">
        <v>-502.075531</v>
      </c>
      <c r="F56" s="4">
        <v>399.97467</v>
      </c>
      <c r="G56" s="4">
        <f t="shared" si="7"/>
        <v>17.8504003373398</v>
      </c>
    </row>
    <row r="57" spans="1:7">
      <c r="A57" s="7"/>
      <c r="B57" s="4">
        <v>614.317749</v>
      </c>
      <c r="C57" s="4">
        <v>449.966888</v>
      </c>
      <c r="D57" s="4">
        <f t="shared" si="6"/>
        <v>18.1544888090153</v>
      </c>
      <c r="E57" s="4">
        <v>-640.645996</v>
      </c>
      <c r="F57" s="4">
        <v>450.000061</v>
      </c>
      <c r="G57" s="4">
        <f t="shared" si="7"/>
        <v>17.7788438080583</v>
      </c>
    </row>
    <row r="58" spans="1:7">
      <c r="A58" s="7"/>
      <c r="B58" s="4">
        <v>755.347046</v>
      </c>
      <c r="C58" s="4">
        <v>499.983734</v>
      </c>
      <c r="D58" s="4">
        <f t="shared" si="6"/>
        <v>18.1920905104955</v>
      </c>
      <c r="E58" s="4">
        <v>-784.648804</v>
      </c>
      <c r="F58" s="4">
        <v>499.980896</v>
      </c>
      <c r="G58" s="4">
        <f t="shared" si="7"/>
        <v>17.8490765425008</v>
      </c>
    </row>
    <row r="59" spans="1:7">
      <c r="A59" s="7"/>
      <c r="B59" s="4">
        <v>905.066589</v>
      </c>
      <c r="C59" s="4">
        <v>549.963135</v>
      </c>
      <c r="D59" s="4">
        <f t="shared" si="6"/>
        <v>18.2807206608327</v>
      </c>
      <c r="E59" s="4">
        <v>-919.872192</v>
      </c>
      <c r="F59" s="4">
        <v>549.960693</v>
      </c>
      <c r="G59" s="4">
        <f t="shared" si="7"/>
        <v>18.1329266775726</v>
      </c>
    </row>
    <row r="60" spans="1:7">
      <c r="A60" s="7"/>
      <c r="B60" s="4">
        <v>1058.365356</v>
      </c>
      <c r="C60" s="4">
        <v>599.968506</v>
      </c>
      <c r="D60" s="4">
        <f t="shared" si="6"/>
        <v>18.4421116076736</v>
      </c>
      <c r="E60" s="4">
        <v>-1047.507324</v>
      </c>
      <c r="F60" s="4">
        <v>599.996094</v>
      </c>
      <c r="G60" s="4">
        <f t="shared" si="7"/>
        <v>18.5382992782688</v>
      </c>
    </row>
    <row r="61" spans="1:7">
      <c r="A61" s="7"/>
      <c r="B61" s="4">
        <v>1214.327637</v>
      </c>
      <c r="C61" s="4">
        <v>649.953613</v>
      </c>
      <c r="D61" s="4">
        <f t="shared" si="6"/>
        <v>18.6515282609612</v>
      </c>
      <c r="E61" s="4">
        <v>-1190.284912</v>
      </c>
      <c r="F61" s="4">
        <v>649.976563</v>
      </c>
      <c r="G61" s="4">
        <f t="shared" si="7"/>
        <v>18.8396240801794</v>
      </c>
    </row>
    <row r="62" spans="1:7">
      <c r="A62" s="7"/>
      <c r="B62" s="4">
        <v>1385.984741</v>
      </c>
      <c r="C62" s="4">
        <v>700.000732</v>
      </c>
      <c r="D62" s="4">
        <f t="shared" si="6"/>
        <v>18.8026589924284</v>
      </c>
      <c r="E62" s="4">
        <v>-1323.958618</v>
      </c>
      <c r="F62" s="4">
        <v>700.018494</v>
      </c>
      <c r="G62" s="4">
        <f t="shared" si="7"/>
        <v>19.2385487641436</v>
      </c>
    </row>
    <row r="63" spans="1:7">
      <c r="A63" s="7"/>
      <c r="B63" s="4">
        <v>1539.263184</v>
      </c>
      <c r="C63" s="4">
        <v>738.289917</v>
      </c>
      <c r="D63" s="4">
        <f t="shared" si="6"/>
        <v>18.8178713954955</v>
      </c>
      <c r="E63" s="4">
        <v>-1457.650879</v>
      </c>
      <c r="F63" s="4">
        <v>739.647827</v>
      </c>
      <c r="G63" s="4">
        <f t="shared" si="7"/>
        <v>19.3730601222598</v>
      </c>
    </row>
    <row r="64" spans="1:7">
      <c r="A64" s="7"/>
      <c r="B64" s="8">
        <f>(C64/D63)^2</f>
        <v>1807.33634266613</v>
      </c>
      <c r="C64" s="4">
        <v>800</v>
      </c>
      <c r="D64" s="4"/>
      <c r="E64" s="8">
        <f>(F64/G63)^2</f>
        <v>1705.23218669614</v>
      </c>
      <c r="F64" s="4">
        <v>800</v>
      </c>
      <c r="G64" s="4"/>
    </row>
    <row r="65" spans="1:8">
      <c r="A65" s="7"/>
      <c r="B65" s="4">
        <v>1500</v>
      </c>
      <c r="C65" s="8">
        <f>SQRT(B65)*D63</f>
        <v>728.813025258271</v>
      </c>
      <c r="D65" s="4"/>
      <c r="E65" s="4">
        <v>1500</v>
      </c>
      <c r="F65" s="8">
        <f>SQRT(E65)*G63</f>
        <v>750.315392185871</v>
      </c>
      <c r="G65" s="4"/>
      <c r="H65" s="25"/>
    </row>
    <row r="66" spans="1:7">
      <c r="A66" s="4"/>
      <c r="B66" s="4"/>
      <c r="C66" s="4"/>
      <c r="D66" s="4"/>
      <c r="E66" s="4"/>
      <c r="F66" s="4"/>
      <c r="G66" s="4"/>
    </row>
    <row r="67" spans="1:7">
      <c r="A67" s="7" t="s">
        <v>24</v>
      </c>
      <c r="B67" s="4">
        <v>15.117458</v>
      </c>
      <c r="C67" s="4">
        <v>99.872749</v>
      </c>
      <c r="D67" s="4">
        <f t="shared" ref="D67:D80" si="8">C67/SQRT(B67)</f>
        <v>25.6866589007593</v>
      </c>
      <c r="E67" s="4">
        <v>-15.656874</v>
      </c>
      <c r="F67" s="4">
        <v>99.96154</v>
      </c>
      <c r="G67" s="4">
        <f t="shared" ref="G67:G80" si="9">F67/SQRT(ABS(E67))</f>
        <v>25.2627375290355</v>
      </c>
    </row>
    <row r="68" spans="1:7">
      <c r="A68" s="7"/>
      <c r="B68" s="4">
        <v>37.185703</v>
      </c>
      <c r="C68" s="4">
        <v>149.964066</v>
      </c>
      <c r="D68" s="4">
        <f t="shared" si="8"/>
        <v>24.592303439519</v>
      </c>
      <c r="E68" s="4">
        <v>-38.406975</v>
      </c>
      <c r="F68" s="4">
        <v>149.951324</v>
      </c>
      <c r="G68" s="4">
        <f t="shared" si="9"/>
        <v>24.1960934610832</v>
      </c>
    </row>
    <row r="69" spans="1:7">
      <c r="A69" s="7"/>
      <c r="B69" s="4">
        <v>70.753105</v>
      </c>
      <c r="C69" s="4">
        <v>199.981827</v>
      </c>
      <c r="D69" s="4">
        <f t="shared" si="8"/>
        <v>23.7748496888635</v>
      </c>
      <c r="E69" s="4">
        <v>-73.469193</v>
      </c>
      <c r="F69" s="4">
        <v>199.982819</v>
      </c>
      <c r="G69" s="4">
        <f t="shared" si="9"/>
        <v>23.331359807127</v>
      </c>
    </row>
    <row r="70" spans="1:7">
      <c r="A70" s="7"/>
      <c r="B70" s="4">
        <v>115.383652</v>
      </c>
      <c r="C70" s="4">
        <v>250.030396</v>
      </c>
      <c r="D70" s="4">
        <f t="shared" si="8"/>
        <v>23.2766602923847</v>
      </c>
      <c r="E70" s="4">
        <v>-121.436409</v>
      </c>
      <c r="F70" s="4">
        <v>250.00061</v>
      </c>
      <c r="G70" s="4">
        <f t="shared" si="9"/>
        <v>22.6864535475015</v>
      </c>
    </row>
    <row r="71" spans="1:7">
      <c r="A71" s="7"/>
      <c r="B71" s="4">
        <v>170.357544</v>
      </c>
      <c r="C71" s="4">
        <v>300.021057</v>
      </c>
      <c r="D71" s="4">
        <f t="shared" si="8"/>
        <v>22.9864048568048</v>
      </c>
      <c r="E71" s="4">
        <v>-182.248093</v>
      </c>
      <c r="F71" s="4">
        <v>299.993042</v>
      </c>
      <c r="G71" s="4">
        <f t="shared" si="9"/>
        <v>22.2218230757955</v>
      </c>
    </row>
    <row r="72" spans="1:7">
      <c r="A72" s="7"/>
      <c r="B72" s="4">
        <v>233.984924</v>
      </c>
      <c r="C72" s="4">
        <v>349.980591</v>
      </c>
      <c r="D72" s="4">
        <f t="shared" si="8"/>
        <v>22.8796840106806</v>
      </c>
      <c r="E72" s="4">
        <v>-251.839279</v>
      </c>
      <c r="F72" s="4">
        <v>349.982483</v>
      </c>
      <c r="G72" s="4">
        <f t="shared" si="9"/>
        <v>22.053858020665</v>
      </c>
    </row>
    <row r="73" spans="1:7">
      <c r="A73" s="7"/>
      <c r="B73" s="4">
        <v>310.972198</v>
      </c>
      <c r="C73" s="4">
        <v>399.999084</v>
      </c>
      <c r="D73" s="4">
        <f t="shared" si="8"/>
        <v>22.6828810397427</v>
      </c>
      <c r="E73" s="4">
        <v>-331.99469</v>
      </c>
      <c r="F73" s="4">
        <v>399.990387</v>
      </c>
      <c r="G73" s="4">
        <f t="shared" si="9"/>
        <v>21.9524999706022</v>
      </c>
    </row>
    <row r="74" spans="1:7">
      <c r="A74" s="7"/>
      <c r="B74" s="4">
        <v>391.598022</v>
      </c>
      <c r="C74" s="4">
        <v>450.004272</v>
      </c>
      <c r="D74" s="4">
        <f t="shared" si="8"/>
        <v>22.7403105837837</v>
      </c>
      <c r="E74" s="4">
        <v>-413.349426</v>
      </c>
      <c r="F74" s="4">
        <v>449.995361</v>
      </c>
      <c r="G74" s="4">
        <f t="shared" si="9"/>
        <v>22.1334629130037</v>
      </c>
    </row>
    <row r="75" spans="1:7">
      <c r="A75" s="7"/>
      <c r="B75" s="4">
        <v>475.443359</v>
      </c>
      <c r="C75" s="4">
        <v>499.950104</v>
      </c>
      <c r="D75" s="4">
        <f t="shared" si="8"/>
        <v>22.9285858711435</v>
      </c>
      <c r="E75" s="4">
        <v>-493.708984</v>
      </c>
      <c r="F75" s="4">
        <v>499.990692</v>
      </c>
      <c r="G75" s="4">
        <f t="shared" si="9"/>
        <v>22.5022737814183</v>
      </c>
    </row>
    <row r="76" spans="1:7">
      <c r="A76" s="7"/>
      <c r="B76" s="4">
        <v>554.380798</v>
      </c>
      <c r="C76" s="4">
        <v>550.003296</v>
      </c>
      <c r="D76" s="4">
        <f t="shared" si="8"/>
        <v>23.3593741276174</v>
      </c>
      <c r="E76" s="4">
        <v>-577.341858</v>
      </c>
      <c r="F76" s="4">
        <v>549.963928</v>
      </c>
      <c r="G76" s="4">
        <f t="shared" si="9"/>
        <v>22.8885184627024</v>
      </c>
    </row>
    <row r="77" spans="1:7">
      <c r="A77" s="7"/>
      <c r="B77" s="4">
        <v>653.490784</v>
      </c>
      <c r="C77" s="4">
        <v>599.986938</v>
      </c>
      <c r="D77" s="4">
        <f t="shared" si="8"/>
        <v>23.4704848927741</v>
      </c>
      <c r="E77" s="4">
        <v>-665.668396</v>
      </c>
      <c r="F77" s="4">
        <v>599.948059</v>
      </c>
      <c r="G77" s="4">
        <f t="shared" si="9"/>
        <v>23.2533047522686</v>
      </c>
    </row>
    <row r="78" spans="1:7">
      <c r="A78" s="7"/>
      <c r="B78" s="4">
        <v>760.602234</v>
      </c>
      <c r="C78" s="4">
        <v>650.003174</v>
      </c>
      <c r="D78" s="4">
        <f t="shared" si="8"/>
        <v>23.5687570142447</v>
      </c>
      <c r="E78" s="4">
        <v>-765.629639</v>
      </c>
      <c r="F78" s="4">
        <v>649.949158</v>
      </c>
      <c r="G78" s="4">
        <f t="shared" si="9"/>
        <v>23.4892968676691</v>
      </c>
    </row>
    <row r="79" spans="1:7">
      <c r="A79" s="7"/>
      <c r="B79" s="4">
        <v>883.140015</v>
      </c>
      <c r="C79" s="4">
        <v>699.934753</v>
      </c>
      <c r="D79" s="4">
        <f t="shared" si="8"/>
        <v>23.552812568472</v>
      </c>
      <c r="E79" s="4">
        <v>-881.860352</v>
      </c>
      <c r="F79" s="4">
        <v>700.053467</v>
      </c>
      <c r="G79" s="4">
        <f t="shared" si="9"/>
        <v>23.5738926807411</v>
      </c>
    </row>
    <row r="80" spans="1:7">
      <c r="A80" s="7"/>
      <c r="B80" s="4">
        <v>1002.684814</v>
      </c>
      <c r="C80" s="4">
        <v>741.137512</v>
      </c>
      <c r="D80" s="4">
        <f t="shared" si="8"/>
        <v>23.4054274241809</v>
      </c>
      <c r="E80" s="4">
        <v>-984.610352</v>
      </c>
      <c r="F80" s="4">
        <v>739.959778</v>
      </c>
      <c r="G80" s="4">
        <f t="shared" si="9"/>
        <v>23.5817436867694</v>
      </c>
    </row>
    <row r="81" spans="1:7">
      <c r="A81" s="7"/>
      <c r="B81" s="8">
        <f>(C81/D80)^2</f>
        <v>1168.27967440327</v>
      </c>
      <c r="C81" s="4">
        <v>800</v>
      </c>
      <c r="D81" s="4"/>
      <c r="E81" s="8">
        <f>(F81/G80)^2</f>
        <v>1150.87496959055</v>
      </c>
      <c r="F81" s="4">
        <v>800</v>
      </c>
      <c r="G81" s="4"/>
    </row>
    <row r="82" spans="1:8">
      <c r="A82" s="7"/>
      <c r="B82" s="4">
        <v>1500</v>
      </c>
      <c r="C82" s="8">
        <f>SQRT(B82)*D80</f>
        <v>906.488306247191</v>
      </c>
      <c r="D82" s="4"/>
      <c r="E82" s="4">
        <v>1500</v>
      </c>
      <c r="F82" s="8">
        <f>SQRT(E82)*G80</f>
        <v>913.317005733897</v>
      </c>
      <c r="G82" s="4"/>
      <c r="H82" s="25"/>
    </row>
    <row r="83" spans="1:7">
      <c r="A83" s="7" t="s">
        <v>25</v>
      </c>
      <c r="B83" s="4">
        <v>17.629242</v>
      </c>
      <c r="C83" s="4">
        <v>99.925682</v>
      </c>
      <c r="D83" s="4">
        <f t="shared" ref="D83:D96" si="10">C83/SQRT(B83)</f>
        <v>23.7990872570458</v>
      </c>
      <c r="E83" s="4">
        <v>-17.62208</v>
      </c>
      <c r="F83" s="4">
        <v>99.887474</v>
      </c>
      <c r="G83" s="4">
        <f t="shared" ref="G83:G96" si="11">F83/SQRT(ABS(E83))</f>
        <v>23.7948212342527</v>
      </c>
    </row>
    <row r="84" spans="1:7">
      <c r="A84" s="7"/>
      <c r="B84" s="4">
        <v>43.492447</v>
      </c>
      <c r="C84" s="4">
        <v>149.965439</v>
      </c>
      <c r="D84" s="4">
        <f t="shared" si="10"/>
        <v>22.7396754375264</v>
      </c>
      <c r="E84" s="4">
        <v>-43.005634</v>
      </c>
      <c r="F84" s="4">
        <v>149.94722</v>
      </c>
      <c r="G84" s="4">
        <f t="shared" si="11"/>
        <v>22.8652387853962</v>
      </c>
    </row>
    <row r="85" spans="1:7">
      <c r="A85" s="7"/>
      <c r="B85" s="4">
        <v>82.151489</v>
      </c>
      <c r="C85" s="4">
        <v>199.975601</v>
      </c>
      <c r="D85" s="4">
        <f t="shared" si="10"/>
        <v>22.0632400893301</v>
      </c>
      <c r="E85" s="4">
        <v>-82.080246</v>
      </c>
      <c r="F85" s="4">
        <v>199.992538</v>
      </c>
      <c r="G85" s="4">
        <f t="shared" si="11"/>
        <v>22.0746825663206</v>
      </c>
    </row>
    <row r="86" spans="1:7">
      <c r="A86" s="7"/>
      <c r="B86" s="4">
        <v>134.525604</v>
      </c>
      <c r="C86" s="4">
        <v>250.001053</v>
      </c>
      <c r="D86" s="4">
        <f t="shared" si="10"/>
        <v>21.5545699612542</v>
      </c>
      <c r="E86" s="4">
        <v>-135.507874</v>
      </c>
      <c r="F86" s="4">
        <v>249.970352</v>
      </c>
      <c r="G86" s="4">
        <f t="shared" si="11"/>
        <v>21.4736680821998</v>
      </c>
    </row>
    <row r="87" spans="1:7">
      <c r="A87" s="7"/>
      <c r="B87" s="4">
        <v>199.105759</v>
      </c>
      <c r="C87" s="4">
        <v>299.992249</v>
      </c>
      <c r="D87" s="4">
        <f t="shared" si="10"/>
        <v>21.2602380460327</v>
      </c>
      <c r="E87" s="4">
        <v>-202.733826</v>
      </c>
      <c r="F87" s="4">
        <v>300.007843</v>
      </c>
      <c r="G87" s="4">
        <f t="shared" si="11"/>
        <v>21.0702408627608</v>
      </c>
    </row>
    <row r="88" spans="1:7">
      <c r="A88" s="7"/>
      <c r="B88" s="4">
        <v>275.14389</v>
      </c>
      <c r="C88" s="4">
        <v>349.982056</v>
      </c>
      <c r="D88" s="4">
        <f t="shared" si="10"/>
        <v>21.0991928459284</v>
      </c>
      <c r="E88" s="4">
        <v>-280.153503</v>
      </c>
      <c r="F88" s="4">
        <v>350.008453</v>
      </c>
      <c r="G88" s="4">
        <f t="shared" si="11"/>
        <v>20.9112745703698</v>
      </c>
    </row>
    <row r="89" spans="1:7">
      <c r="A89" s="7"/>
      <c r="B89" s="4">
        <v>369.052612</v>
      </c>
      <c r="C89" s="4">
        <v>399.993256</v>
      </c>
      <c r="D89" s="4">
        <f t="shared" si="10"/>
        <v>20.821332873847</v>
      </c>
      <c r="E89" s="4">
        <v>-370.598206</v>
      </c>
      <c r="F89" s="4">
        <v>399.963837</v>
      </c>
      <c r="G89" s="4">
        <f t="shared" si="11"/>
        <v>20.7763412411253</v>
      </c>
    </row>
    <row r="90" spans="1:7">
      <c r="A90" s="7"/>
      <c r="B90" s="4">
        <v>467.654053</v>
      </c>
      <c r="C90" s="4">
        <v>449.976746</v>
      </c>
      <c r="D90" s="4">
        <f t="shared" si="10"/>
        <v>20.8078744852066</v>
      </c>
      <c r="E90" s="4">
        <v>-467.893829</v>
      </c>
      <c r="F90" s="4">
        <v>449.954651</v>
      </c>
      <c r="G90" s="4">
        <f t="shared" si="11"/>
        <v>20.8015207620725</v>
      </c>
    </row>
    <row r="91" spans="1:7">
      <c r="A91" s="7"/>
      <c r="B91" s="4">
        <v>565.69342</v>
      </c>
      <c r="C91" s="4">
        <v>499.989899</v>
      </c>
      <c r="D91" s="4">
        <f t="shared" si="10"/>
        <v>21.0218371322584</v>
      </c>
      <c r="E91" s="4">
        <v>-566.91803</v>
      </c>
      <c r="F91" s="4">
        <v>500.007385</v>
      </c>
      <c r="G91" s="4">
        <f t="shared" si="11"/>
        <v>20.9998544264446</v>
      </c>
    </row>
    <row r="92" spans="1:7">
      <c r="A92" s="7"/>
      <c r="B92" s="4">
        <v>654.684509</v>
      </c>
      <c r="C92" s="4">
        <v>549.946289</v>
      </c>
      <c r="D92" s="4">
        <f t="shared" si="10"/>
        <v>21.4933565588228</v>
      </c>
      <c r="E92" s="4">
        <v>-662.362122</v>
      </c>
      <c r="F92" s="4">
        <v>549.981018</v>
      </c>
      <c r="G92" s="4">
        <f t="shared" si="11"/>
        <v>21.3697753242689</v>
      </c>
    </row>
    <row r="93" spans="1:7">
      <c r="A93" s="7"/>
      <c r="B93" s="4">
        <v>758.566589</v>
      </c>
      <c r="C93" s="4">
        <v>599.974426</v>
      </c>
      <c r="D93" s="4">
        <f t="shared" si="10"/>
        <v>21.7839124927033</v>
      </c>
      <c r="E93" s="4">
        <v>-753.286987</v>
      </c>
      <c r="F93" s="4">
        <v>599.940247</v>
      </c>
      <c r="G93" s="4">
        <f t="shared" si="11"/>
        <v>21.8588729091611</v>
      </c>
    </row>
    <row r="94" spans="1:7">
      <c r="A94" s="7"/>
      <c r="B94" s="4">
        <v>882.47821</v>
      </c>
      <c r="C94" s="4">
        <v>649.964294</v>
      </c>
      <c r="D94" s="4">
        <f t="shared" si="10"/>
        <v>21.8795055805379</v>
      </c>
      <c r="E94" s="4">
        <v>-864.129089</v>
      </c>
      <c r="F94" s="4">
        <v>650.026917</v>
      </c>
      <c r="G94" s="4">
        <f t="shared" si="11"/>
        <v>22.1127129490738</v>
      </c>
    </row>
    <row r="95" spans="1:7">
      <c r="A95" s="7"/>
      <c r="B95" s="4">
        <v>1019.559509</v>
      </c>
      <c r="C95" s="4">
        <v>699.993835</v>
      </c>
      <c r="D95" s="4">
        <f t="shared" si="10"/>
        <v>21.9223913008393</v>
      </c>
      <c r="E95" s="4">
        <v>-975.193848</v>
      </c>
      <c r="F95" s="4">
        <v>699.998901</v>
      </c>
      <c r="G95" s="4">
        <f t="shared" si="11"/>
        <v>22.4156781219718</v>
      </c>
    </row>
    <row r="96" spans="1:7">
      <c r="A96" s="7"/>
      <c r="B96" s="4">
        <v>1137.410889</v>
      </c>
      <c r="C96" s="4">
        <v>738.603516</v>
      </c>
      <c r="D96" s="4">
        <f t="shared" si="10"/>
        <v>21.9004319102386</v>
      </c>
      <c r="E96" s="4">
        <v>-1069.35498</v>
      </c>
      <c r="F96" s="4">
        <v>737.71051</v>
      </c>
      <c r="G96" s="4">
        <f t="shared" si="11"/>
        <v>22.5592689892222</v>
      </c>
    </row>
    <row r="97" spans="1:7">
      <c r="A97" s="7"/>
      <c r="B97" s="8">
        <f>(C97/D96)^2</f>
        <v>1334.36491457232</v>
      </c>
      <c r="C97" s="4">
        <v>800</v>
      </c>
      <c r="D97" s="4"/>
      <c r="E97" s="8">
        <f>(F97/G96)^2</f>
        <v>1257.56351424728</v>
      </c>
      <c r="F97" s="4">
        <v>800</v>
      </c>
      <c r="G97" s="4"/>
    </row>
    <row r="98" spans="1:8">
      <c r="A98" s="7"/>
      <c r="B98" s="4">
        <v>1500</v>
      </c>
      <c r="C98" s="8">
        <f>SQRT(B98)*D96</f>
        <v>848.200080631037</v>
      </c>
      <c r="D98" s="4"/>
      <c r="E98" s="4">
        <v>1500</v>
      </c>
      <c r="F98" s="8">
        <f>SQRT(E98)*G96</f>
        <v>873.716730978711</v>
      </c>
      <c r="G98" s="4"/>
      <c r="H98" s="25"/>
    </row>
    <row r="99" spans="1:7">
      <c r="A99" s="7" t="s">
        <v>26</v>
      </c>
      <c r="B99" s="4">
        <v>19.871702</v>
      </c>
      <c r="C99" s="4">
        <v>99.912903</v>
      </c>
      <c r="D99" s="4">
        <f t="shared" ref="D99:D112" si="12">C99/SQRT(B99)</f>
        <v>22.413209203456</v>
      </c>
      <c r="E99" s="4">
        <v>-20.057161</v>
      </c>
      <c r="F99" s="4">
        <v>99.890686</v>
      </c>
      <c r="G99" s="4">
        <f t="shared" ref="G99:G112" si="13">F99/SQRT(ABS(E99))</f>
        <v>22.304385638367</v>
      </c>
    </row>
    <row r="100" spans="1:7">
      <c r="A100" s="7"/>
      <c r="B100" s="4">
        <v>48.985161</v>
      </c>
      <c r="C100" s="4">
        <v>149.960999</v>
      </c>
      <c r="D100" s="4">
        <f t="shared" si="12"/>
        <v>21.4262444297553</v>
      </c>
      <c r="E100" s="4">
        <v>-49.805836</v>
      </c>
      <c r="F100" s="4">
        <v>149.973022</v>
      </c>
      <c r="G100" s="4">
        <f t="shared" si="13"/>
        <v>21.2506894941505</v>
      </c>
    </row>
    <row r="101" spans="1:7">
      <c r="A101" s="7"/>
      <c r="B101" s="4">
        <v>93.013664</v>
      </c>
      <c r="C101" s="4">
        <v>199.999344</v>
      </c>
      <c r="D101" s="4">
        <f t="shared" si="12"/>
        <v>20.7374425049476</v>
      </c>
      <c r="E101" s="4">
        <v>-94.014458</v>
      </c>
      <c r="F101" s="4">
        <v>199.994232</v>
      </c>
      <c r="G101" s="4">
        <f t="shared" si="13"/>
        <v>20.6262438164701</v>
      </c>
    </row>
    <row r="102" spans="1:7">
      <c r="A102" s="7"/>
      <c r="B102" s="4">
        <v>153.241333</v>
      </c>
      <c r="C102" s="4">
        <v>250.017136</v>
      </c>
      <c r="D102" s="4">
        <f t="shared" si="12"/>
        <v>20.1967651446524</v>
      </c>
      <c r="E102" s="4">
        <v>-154.897141</v>
      </c>
      <c r="F102" s="4">
        <v>249.984406</v>
      </c>
      <c r="G102" s="4">
        <f t="shared" si="13"/>
        <v>20.0858963535734</v>
      </c>
    </row>
    <row r="103" spans="1:7">
      <c r="A103" s="7"/>
      <c r="B103" s="4">
        <v>223.031738</v>
      </c>
      <c r="C103" s="4">
        <v>300.005219</v>
      </c>
      <c r="D103" s="4">
        <f t="shared" si="12"/>
        <v>20.0884059266301</v>
      </c>
      <c r="E103" s="4">
        <v>-232.971008</v>
      </c>
      <c r="F103" s="4">
        <v>300.010529</v>
      </c>
      <c r="G103" s="4">
        <f t="shared" si="13"/>
        <v>19.6555661412126</v>
      </c>
    </row>
    <row r="104" spans="1:7">
      <c r="A104" s="7"/>
      <c r="B104" s="4">
        <v>306.000122</v>
      </c>
      <c r="C104" s="4">
        <v>350.007813</v>
      </c>
      <c r="D104" s="4">
        <f t="shared" si="12"/>
        <v>20.0086109174637</v>
      </c>
      <c r="E104" s="4">
        <v>-322.006927</v>
      </c>
      <c r="F104" s="4">
        <v>350.00061</v>
      </c>
      <c r="G104" s="4">
        <f t="shared" si="13"/>
        <v>19.5045616400526</v>
      </c>
    </row>
    <row r="105" spans="1:7">
      <c r="A105" s="7"/>
      <c r="B105" s="4">
        <v>408.70697</v>
      </c>
      <c r="C105" s="4">
        <v>399.988678</v>
      </c>
      <c r="D105" s="4">
        <f t="shared" si="12"/>
        <v>19.7852561109771</v>
      </c>
      <c r="E105" s="4">
        <v>-426.735565</v>
      </c>
      <c r="F105" s="4">
        <v>399.970551</v>
      </c>
      <c r="G105" s="4">
        <f t="shared" si="13"/>
        <v>19.3619278139704</v>
      </c>
    </row>
    <row r="106" spans="1:7">
      <c r="A106" s="7"/>
      <c r="B106" s="4">
        <v>525.588989</v>
      </c>
      <c r="C106" s="4">
        <v>449.955414</v>
      </c>
      <c r="D106" s="4">
        <f t="shared" si="12"/>
        <v>19.6266578998922</v>
      </c>
      <c r="E106" s="4">
        <v>-540.325073</v>
      </c>
      <c r="F106" s="4">
        <v>450.008362</v>
      </c>
      <c r="G106" s="4">
        <f t="shared" si="13"/>
        <v>19.3594503818272</v>
      </c>
    </row>
    <row r="107" spans="1:7">
      <c r="A107" s="7"/>
      <c r="B107" s="4">
        <v>648.363281</v>
      </c>
      <c r="C107" s="4">
        <v>499.984741</v>
      </c>
      <c r="D107" s="4">
        <f t="shared" si="12"/>
        <v>19.6357522878262</v>
      </c>
      <c r="E107" s="4">
        <v>-643.269714</v>
      </c>
      <c r="F107" s="4">
        <v>499.958038</v>
      </c>
      <c r="G107" s="4">
        <f t="shared" si="13"/>
        <v>19.7122865052897</v>
      </c>
    </row>
    <row r="108" spans="1:7">
      <c r="A108" s="7"/>
      <c r="B108" s="4">
        <v>762.668091</v>
      </c>
      <c r="C108" s="4">
        <v>550.003906</v>
      </c>
      <c r="D108" s="4">
        <f t="shared" si="12"/>
        <v>19.9158105109094</v>
      </c>
      <c r="E108" s="4">
        <v>-754.838074</v>
      </c>
      <c r="F108" s="4">
        <v>549.952637</v>
      </c>
      <c r="G108" s="4">
        <f t="shared" si="13"/>
        <v>20.0169723786139</v>
      </c>
    </row>
    <row r="109" spans="1:7">
      <c r="A109" s="7"/>
      <c r="B109" s="4">
        <v>895.238953</v>
      </c>
      <c r="C109" s="4">
        <v>599.922241</v>
      </c>
      <c r="D109" s="4">
        <f t="shared" si="12"/>
        <v>20.0505124868637</v>
      </c>
      <c r="E109" s="4">
        <v>-879.464294</v>
      </c>
      <c r="F109" s="4">
        <v>600.010437</v>
      </c>
      <c r="G109" s="4">
        <f t="shared" si="13"/>
        <v>20.2325069809002</v>
      </c>
    </row>
    <row r="110" spans="1:7">
      <c r="A110" s="7"/>
      <c r="B110" s="4">
        <v>1035.444336</v>
      </c>
      <c r="C110" s="4">
        <v>649.980286</v>
      </c>
      <c r="D110" s="4">
        <f t="shared" si="12"/>
        <v>20.1993226434083</v>
      </c>
      <c r="E110" s="4">
        <v>-995.650146</v>
      </c>
      <c r="F110" s="4">
        <v>649.983887</v>
      </c>
      <c r="G110" s="4">
        <f t="shared" si="13"/>
        <v>20.5991457178919</v>
      </c>
    </row>
    <row r="111" spans="1:7">
      <c r="A111" s="7"/>
      <c r="B111" s="4">
        <v>1185.554688</v>
      </c>
      <c r="C111" s="4">
        <v>699.963135</v>
      </c>
      <c r="D111" s="4">
        <f t="shared" si="12"/>
        <v>20.3289230292246</v>
      </c>
      <c r="E111" s="4">
        <v>-1122.999512</v>
      </c>
      <c r="F111" s="4">
        <v>700.059692</v>
      </c>
      <c r="G111" s="4">
        <f t="shared" si="13"/>
        <v>20.8903294385448</v>
      </c>
    </row>
    <row r="112" spans="1:7">
      <c r="A112" s="7"/>
      <c r="B112" s="4">
        <v>1306.063477</v>
      </c>
      <c r="C112" s="4">
        <v>736.687378</v>
      </c>
      <c r="D112" s="4">
        <f t="shared" si="12"/>
        <v>20.3845480229684</v>
      </c>
      <c r="E112" s="4">
        <v>-1236.021851</v>
      </c>
      <c r="F112" s="4">
        <v>737.888123</v>
      </c>
      <c r="G112" s="4">
        <f t="shared" si="13"/>
        <v>20.9883088218326</v>
      </c>
    </row>
    <row r="113" spans="1:7">
      <c r="A113" s="7"/>
      <c r="B113" s="8">
        <f>(C113/D112)^2</f>
        <v>1540.20241851559</v>
      </c>
      <c r="C113" s="4">
        <v>800</v>
      </c>
      <c r="D113" s="4"/>
      <c r="E113" s="8">
        <f>(F113/G112)^2</f>
        <v>1452.86440061847</v>
      </c>
      <c r="F113" s="4">
        <v>800</v>
      </c>
      <c r="G113" s="4"/>
    </row>
    <row r="114" spans="1:8">
      <c r="A114" s="7"/>
      <c r="B114" s="4">
        <v>1500</v>
      </c>
      <c r="C114" s="8">
        <f>SQRT(B114)*D112</f>
        <v>789.49015012922</v>
      </c>
      <c r="D114" s="4"/>
      <c r="E114" s="4">
        <v>1500</v>
      </c>
      <c r="F114" s="8">
        <f>SQRT(E114)*G112</f>
        <v>812.873705320159</v>
      </c>
      <c r="G114" s="4"/>
      <c r="H114" s="25"/>
    </row>
    <row r="115" spans="1:7">
      <c r="A115" s="7" t="s">
        <v>27</v>
      </c>
      <c r="B115" s="4">
        <v>23.515036</v>
      </c>
      <c r="C115" s="4">
        <v>99.927383</v>
      </c>
      <c r="D115" s="4">
        <f t="shared" ref="D115:D128" si="14">C115/SQRT(B115)</f>
        <v>20.6068537965804</v>
      </c>
      <c r="E115" s="4">
        <v>-23.401871</v>
      </c>
      <c r="F115" s="4">
        <v>99.910606</v>
      </c>
      <c r="G115" s="4">
        <f t="shared" ref="G115:G128" si="15">F115/SQRT(ABS(E115))</f>
        <v>20.653150161566</v>
      </c>
    </row>
    <row r="116" spans="1:7">
      <c r="A116" s="7"/>
      <c r="B116" s="4">
        <v>58.597237</v>
      </c>
      <c r="C116" s="4">
        <v>149.962936</v>
      </c>
      <c r="D116" s="4">
        <f t="shared" si="14"/>
        <v>19.5904930007682</v>
      </c>
      <c r="E116" s="4">
        <v>-57.63203</v>
      </c>
      <c r="F116" s="4">
        <v>149.958679</v>
      </c>
      <c r="G116" s="4">
        <f t="shared" si="15"/>
        <v>19.7532994478443</v>
      </c>
    </row>
    <row r="117" spans="1:7">
      <c r="A117" s="7"/>
      <c r="B117" s="4">
        <v>109.065353</v>
      </c>
      <c r="C117" s="4">
        <v>199.986084</v>
      </c>
      <c r="D117" s="4">
        <f t="shared" si="14"/>
        <v>19.1494529462618</v>
      </c>
      <c r="E117" s="4">
        <v>-107.07856</v>
      </c>
      <c r="F117" s="4">
        <v>200.007385</v>
      </c>
      <c r="G117" s="4">
        <f t="shared" si="15"/>
        <v>19.3283495264171</v>
      </c>
    </row>
    <row r="118" spans="1:7">
      <c r="A118" s="7"/>
      <c r="B118" s="4">
        <v>177.593704</v>
      </c>
      <c r="C118" s="4">
        <v>249.97995</v>
      </c>
      <c r="D118" s="4">
        <f t="shared" si="14"/>
        <v>18.7582100311196</v>
      </c>
      <c r="E118" s="4">
        <v>-174.828079</v>
      </c>
      <c r="F118" s="4">
        <v>250.004898</v>
      </c>
      <c r="G118" s="4">
        <f t="shared" si="15"/>
        <v>18.9078837931714</v>
      </c>
    </row>
    <row r="119" spans="1:7">
      <c r="A119" s="7"/>
      <c r="B119" s="4">
        <v>261.192932</v>
      </c>
      <c r="C119" s="4">
        <v>299.990967</v>
      </c>
      <c r="D119" s="4">
        <f t="shared" si="14"/>
        <v>18.5621153701267</v>
      </c>
      <c r="E119" s="4">
        <v>-256.993408</v>
      </c>
      <c r="F119" s="4">
        <v>299.971619</v>
      </c>
      <c r="G119" s="4">
        <f t="shared" si="15"/>
        <v>18.7119554689623</v>
      </c>
    </row>
    <row r="120" spans="1:7">
      <c r="A120" s="7"/>
      <c r="B120" s="4">
        <v>361.917877</v>
      </c>
      <c r="C120" s="4">
        <v>349.989319</v>
      </c>
      <c r="D120" s="4">
        <f t="shared" si="14"/>
        <v>18.3971171072974</v>
      </c>
      <c r="E120" s="4">
        <v>-353.586884</v>
      </c>
      <c r="F120" s="4">
        <v>349.993195</v>
      </c>
      <c r="G120" s="4">
        <f t="shared" si="15"/>
        <v>18.6127921211896</v>
      </c>
    </row>
    <row r="121" spans="1:7">
      <c r="A121" s="7"/>
      <c r="B121" s="4">
        <v>491.236023</v>
      </c>
      <c r="C121" s="4">
        <v>399.976685</v>
      </c>
      <c r="D121" s="4">
        <f t="shared" si="14"/>
        <v>18.0463581968356</v>
      </c>
      <c r="E121" s="4">
        <v>-479.651031</v>
      </c>
      <c r="F121" s="4">
        <v>399.957153</v>
      </c>
      <c r="G121" s="4">
        <f t="shared" si="15"/>
        <v>18.2621025469608</v>
      </c>
    </row>
    <row r="122" spans="1:7">
      <c r="A122" s="7"/>
      <c r="B122" s="4">
        <v>638.678162</v>
      </c>
      <c r="C122" s="4">
        <v>449.979675</v>
      </c>
      <c r="D122" s="4">
        <f t="shared" si="14"/>
        <v>17.8054053179801</v>
      </c>
      <c r="E122" s="4">
        <v>-620.61908</v>
      </c>
      <c r="F122" s="4">
        <v>449.989624</v>
      </c>
      <c r="G122" s="4">
        <f t="shared" si="15"/>
        <v>18.0630023405867</v>
      </c>
    </row>
    <row r="123" spans="1:7">
      <c r="A123" s="7"/>
      <c r="B123" s="4">
        <v>781.577942</v>
      </c>
      <c r="C123" s="4">
        <v>499.960693</v>
      </c>
      <c r="D123" s="4">
        <f t="shared" si="14"/>
        <v>17.8833845075761</v>
      </c>
      <c r="E123" s="4">
        <v>-777.21405</v>
      </c>
      <c r="F123" s="4">
        <v>500.004364</v>
      </c>
      <c r="G123" s="4">
        <f t="shared" si="15"/>
        <v>17.935086408751</v>
      </c>
    </row>
    <row r="124" spans="1:7">
      <c r="A124" s="7"/>
      <c r="B124" s="4">
        <v>920.772339</v>
      </c>
      <c r="C124" s="4">
        <v>549.975891</v>
      </c>
      <c r="D124" s="4">
        <f t="shared" si="14"/>
        <v>18.1245619891577</v>
      </c>
      <c r="E124" s="4">
        <v>-945.194946</v>
      </c>
      <c r="F124" s="4">
        <v>549.962158</v>
      </c>
      <c r="G124" s="4">
        <f t="shared" si="15"/>
        <v>17.8884253121012</v>
      </c>
    </row>
    <row r="125" spans="1:7">
      <c r="A125" s="7"/>
      <c r="B125" s="4">
        <v>1068.889526</v>
      </c>
      <c r="C125" s="4">
        <v>599.951111</v>
      </c>
      <c r="D125" s="4">
        <f t="shared" si="14"/>
        <v>18.3505654555663</v>
      </c>
      <c r="E125" s="4">
        <v>-1094.982422</v>
      </c>
      <c r="F125" s="4">
        <v>599.926392</v>
      </c>
      <c r="G125" s="4">
        <f t="shared" si="15"/>
        <v>18.1298576500849</v>
      </c>
    </row>
    <row r="126" spans="1:7">
      <c r="A126" s="7"/>
      <c r="B126" s="4">
        <v>1226.119629</v>
      </c>
      <c r="C126" s="4">
        <v>649.93457</v>
      </c>
      <c r="D126" s="4">
        <f t="shared" si="14"/>
        <v>18.561078826202</v>
      </c>
      <c r="E126" s="4">
        <v>-1229.193726</v>
      </c>
      <c r="F126" s="4">
        <v>649.999939</v>
      </c>
      <c r="G126" s="4">
        <f t="shared" si="15"/>
        <v>18.539719044198</v>
      </c>
    </row>
    <row r="127" spans="1:7">
      <c r="A127" s="7"/>
      <c r="B127" s="4">
        <v>1406.880859</v>
      </c>
      <c r="C127" s="4">
        <v>699.978088</v>
      </c>
      <c r="D127" s="4">
        <f t="shared" si="14"/>
        <v>18.661896851376</v>
      </c>
      <c r="E127" s="4">
        <v>-1387.703857</v>
      </c>
      <c r="F127" s="4">
        <v>699.912354</v>
      </c>
      <c r="G127" s="4">
        <f t="shared" si="15"/>
        <v>18.7886363804751</v>
      </c>
    </row>
    <row r="128" spans="1:7">
      <c r="A128" s="7"/>
      <c r="B128" s="4">
        <v>1563.0802</v>
      </c>
      <c r="C128" s="4">
        <v>737.419983</v>
      </c>
      <c r="D128" s="4">
        <f t="shared" si="14"/>
        <v>18.6519512327646</v>
      </c>
      <c r="E128" s="4">
        <v>-1541.028687</v>
      </c>
      <c r="F128" s="4">
        <v>737.787476</v>
      </c>
      <c r="G128" s="4">
        <f t="shared" si="15"/>
        <v>18.7942897075585</v>
      </c>
    </row>
    <row r="129" spans="1:7">
      <c r="A129" s="7"/>
      <c r="B129" s="8">
        <f>(C129/D128)^2</f>
        <v>1839.63401627409</v>
      </c>
      <c r="C129" s="4">
        <v>800</v>
      </c>
      <c r="D129" s="4"/>
      <c r="E129" s="8">
        <f>(F129/G128)^2</f>
        <v>1811.87461259123</v>
      </c>
      <c r="F129" s="4">
        <v>800</v>
      </c>
      <c r="G129" s="4"/>
    </row>
    <row r="130" spans="1:8">
      <c r="A130" s="7"/>
      <c r="B130" s="4">
        <v>1500</v>
      </c>
      <c r="C130" s="8">
        <f>SQRT(B130)*D128</f>
        <v>722.386964987704</v>
      </c>
      <c r="D130" s="4"/>
      <c r="E130" s="4">
        <v>1500</v>
      </c>
      <c r="F130" s="8">
        <f>SQRT(E130)*G128</f>
        <v>727.899710411714</v>
      </c>
      <c r="G130" s="4"/>
      <c r="H130" s="25"/>
    </row>
  </sheetData>
  <mergeCells count="8">
    <mergeCell ref="A2:A17"/>
    <mergeCell ref="A18:A33"/>
    <mergeCell ref="A34:A49"/>
    <mergeCell ref="A50:A65"/>
    <mergeCell ref="A67:A82"/>
    <mergeCell ref="A83:A98"/>
    <mergeCell ref="A99:A114"/>
    <mergeCell ref="A115:A13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E14" sqref="E14"/>
    </sheetView>
  </sheetViews>
  <sheetFormatPr defaultColWidth="9" defaultRowHeight="13.5" outlineLevelCol="5"/>
  <cols>
    <col min="1" max="6" width="12.6333333333333" customWidth="1"/>
  </cols>
  <sheetData>
    <row r="1" spans="1:4">
      <c r="A1" s="4" t="s">
        <v>28</v>
      </c>
      <c r="B1" s="4" t="s">
        <v>29</v>
      </c>
      <c r="C1" s="4" t="s">
        <v>30</v>
      </c>
      <c r="D1" s="22" t="s">
        <v>31</v>
      </c>
    </row>
    <row r="2" spans="1:6">
      <c r="A2" s="4" t="s">
        <v>32</v>
      </c>
      <c r="B2" s="4" t="s">
        <v>7</v>
      </c>
      <c r="C2" s="4" t="s">
        <v>33</v>
      </c>
      <c r="D2" s="4" t="s">
        <v>34</v>
      </c>
      <c r="E2" s="4" t="s">
        <v>35</v>
      </c>
      <c r="F2" s="4" t="s">
        <v>36</v>
      </c>
    </row>
    <row r="3" spans="1:6">
      <c r="A3" s="7" t="s">
        <v>20</v>
      </c>
      <c r="B3" s="4">
        <v>100</v>
      </c>
      <c r="C3" s="4">
        <v>16.2470417</v>
      </c>
      <c r="D3" s="4">
        <v>16.4067745</v>
      </c>
      <c r="E3">
        <v>15.842473</v>
      </c>
      <c r="F3" s="4">
        <v>16.1185036</v>
      </c>
    </row>
    <row r="4" spans="1:6">
      <c r="A4" s="7"/>
      <c r="B4" s="4">
        <v>200</v>
      </c>
      <c r="C4" s="4">
        <v>77.2673874</v>
      </c>
      <c r="D4" s="4">
        <v>77.6419373</v>
      </c>
      <c r="E4" s="4">
        <v>76.1973572</v>
      </c>
      <c r="F4" s="4">
        <v>76.3186951</v>
      </c>
    </row>
    <row r="5" spans="1:6">
      <c r="A5" s="7"/>
      <c r="B5" s="4">
        <v>300</v>
      </c>
      <c r="C5" s="4">
        <v>191.91124</v>
      </c>
      <c r="D5" s="4">
        <v>193.154694</v>
      </c>
      <c r="E5" s="4">
        <v>187.604843</v>
      </c>
      <c r="F5" s="4">
        <v>189.412521</v>
      </c>
    </row>
    <row r="6" spans="1:6">
      <c r="A6" s="7" t="s">
        <v>21</v>
      </c>
      <c r="B6" s="4">
        <v>100</v>
      </c>
      <c r="C6" s="4">
        <v>19.371727</v>
      </c>
      <c r="D6" s="23">
        <v>19.4298935</v>
      </c>
      <c r="E6" s="4">
        <v>19.2021503</v>
      </c>
      <c r="F6" s="4">
        <v>19.2800751</v>
      </c>
    </row>
    <row r="7" spans="1:6">
      <c r="A7" s="7"/>
      <c r="B7" s="4">
        <v>200</v>
      </c>
      <c r="C7" s="4">
        <v>90.7115707</v>
      </c>
      <c r="D7" s="4">
        <v>90.840889</v>
      </c>
      <c r="E7" s="4">
        <v>90.0555038</v>
      </c>
      <c r="F7" s="4">
        <v>90.9416504</v>
      </c>
    </row>
    <row r="8" spans="1:6">
      <c r="A8" s="7"/>
      <c r="B8" s="4">
        <v>300</v>
      </c>
      <c r="C8" s="4">
        <v>221.990616</v>
      </c>
      <c r="D8" s="4">
        <v>223.744385</v>
      </c>
      <c r="E8" s="4">
        <v>220.298645</v>
      </c>
      <c r="F8" s="4">
        <v>222.639679</v>
      </c>
    </row>
    <row r="9" spans="1:6">
      <c r="A9" s="7" t="s">
        <v>22</v>
      </c>
      <c r="B9" s="4">
        <v>100</v>
      </c>
      <c r="C9" s="4">
        <v>20.7483845</v>
      </c>
      <c r="D9" s="4">
        <v>20.7668095</v>
      </c>
      <c r="E9" s="4">
        <v>20.6435986</v>
      </c>
      <c r="F9" s="4">
        <v>20.6275425</v>
      </c>
    </row>
    <row r="10" spans="1:6">
      <c r="A10" s="7"/>
      <c r="B10" s="4">
        <v>200</v>
      </c>
      <c r="C10" s="24">
        <v>98.4242935</v>
      </c>
      <c r="D10" s="24">
        <v>97.9309692</v>
      </c>
      <c r="E10" s="4">
        <v>98.0860367</v>
      </c>
      <c r="F10" s="4">
        <v>98.162056</v>
      </c>
    </row>
    <row r="11" spans="1:6">
      <c r="A11" s="7"/>
      <c r="B11" s="4">
        <v>300</v>
      </c>
      <c r="C11" s="24">
        <v>240.544937</v>
      </c>
      <c r="D11" s="24">
        <v>240.455902</v>
      </c>
      <c r="E11" s="4">
        <v>240.615723</v>
      </c>
      <c r="F11" s="4">
        <v>240.482635</v>
      </c>
    </row>
    <row r="12" spans="1:6">
      <c r="A12" s="7" t="s">
        <v>23</v>
      </c>
      <c r="B12" s="4">
        <v>100</v>
      </c>
      <c r="C12" s="24">
        <v>23.5719013</v>
      </c>
      <c r="D12" s="24">
        <v>23.5207443</v>
      </c>
      <c r="E12" s="4">
        <v>23.4764214</v>
      </c>
      <c r="F12" s="4">
        <v>23.5701256</v>
      </c>
    </row>
    <row r="13" spans="1:6">
      <c r="A13" s="7"/>
      <c r="B13" s="4">
        <v>200</v>
      </c>
      <c r="C13" s="24">
        <v>112.963409</v>
      </c>
      <c r="D13" s="24">
        <v>112.468826</v>
      </c>
      <c r="E13" s="4">
        <v>112.401253</v>
      </c>
      <c r="F13" s="4">
        <v>112.837379</v>
      </c>
    </row>
    <row r="14" spans="1:6">
      <c r="A14" s="7"/>
      <c r="B14" s="4">
        <v>300</v>
      </c>
      <c r="C14" s="24">
        <v>273.669769</v>
      </c>
      <c r="D14" s="24">
        <v>272.879669</v>
      </c>
      <c r="E14" s="4">
        <v>273.086426</v>
      </c>
      <c r="F14" s="4">
        <v>272.88446</v>
      </c>
    </row>
    <row r="15" spans="1:6">
      <c r="A15" s="7" t="s">
        <v>24</v>
      </c>
      <c r="B15" s="4">
        <v>100</v>
      </c>
      <c r="C15" s="4">
        <v>15.0410757</v>
      </c>
      <c r="D15" s="4">
        <v>15.198637</v>
      </c>
      <c r="E15" s="4">
        <v>14.5909767</v>
      </c>
      <c r="F15" s="4">
        <v>14.9753342</v>
      </c>
    </row>
    <row r="16" spans="1:6">
      <c r="A16" s="7"/>
      <c r="B16" s="4">
        <v>200</v>
      </c>
      <c r="C16" s="4">
        <v>72.5851669</v>
      </c>
      <c r="D16" s="4">
        <v>72.8994064</v>
      </c>
      <c r="E16" s="4">
        <v>70.5170059</v>
      </c>
      <c r="F16" s="4">
        <v>71.6202087</v>
      </c>
    </row>
    <row r="17" spans="1:6">
      <c r="A17" s="7"/>
      <c r="B17" s="4">
        <v>300</v>
      </c>
      <c r="C17" s="4">
        <v>179.988358</v>
      </c>
      <c r="D17" s="4">
        <v>184.332275</v>
      </c>
      <c r="E17" s="4">
        <v>173.254807</v>
      </c>
      <c r="F17" s="4">
        <v>176.758484</v>
      </c>
    </row>
    <row r="18" spans="1:6">
      <c r="A18" s="7" t="s">
        <v>25</v>
      </c>
      <c r="B18" s="4">
        <v>100</v>
      </c>
      <c r="C18" s="4">
        <v>16.9840927</v>
      </c>
      <c r="D18" s="4">
        <v>17.063303</v>
      </c>
      <c r="E18" s="4">
        <v>16.5503654</v>
      </c>
      <c r="F18" s="4">
        <v>16.8275223</v>
      </c>
    </row>
    <row r="19" spans="1:6">
      <c r="A19" s="7"/>
      <c r="B19" s="4">
        <v>200</v>
      </c>
      <c r="C19" s="4">
        <v>81.5312729</v>
      </c>
      <c r="D19" s="4">
        <v>81.3373642</v>
      </c>
      <c r="E19" s="4">
        <v>78.5871582</v>
      </c>
      <c r="F19" s="4">
        <v>80.6143265</v>
      </c>
    </row>
    <row r="20" spans="1:6">
      <c r="A20" s="7"/>
      <c r="B20" s="4">
        <v>300</v>
      </c>
      <c r="C20" s="4">
        <v>202.825836</v>
      </c>
      <c r="D20" s="4">
        <v>202.341995</v>
      </c>
      <c r="E20" s="4">
        <v>195.738983</v>
      </c>
      <c r="F20" s="4">
        <v>200.754822</v>
      </c>
    </row>
    <row r="21" spans="1:6">
      <c r="A21" s="7" t="s">
        <v>26</v>
      </c>
      <c r="B21" s="4">
        <v>100</v>
      </c>
      <c r="C21" s="4">
        <v>19.4365063</v>
      </c>
      <c r="D21" s="4">
        <v>19.4715767</v>
      </c>
      <c r="E21" s="4">
        <v>19.1225071</v>
      </c>
      <c r="F21" s="4">
        <v>19.3036041</v>
      </c>
    </row>
    <row r="22" spans="1:6">
      <c r="A22" s="7"/>
      <c r="B22" s="4">
        <v>200</v>
      </c>
      <c r="C22" s="4">
        <v>93.237175</v>
      </c>
      <c r="D22" s="4">
        <v>92.6872253</v>
      </c>
      <c r="E22" s="4">
        <v>90.9474182</v>
      </c>
      <c r="F22" s="4">
        <v>92.8162842</v>
      </c>
    </row>
    <row r="23" spans="1:6">
      <c r="A23" s="7"/>
      <c r="B23" s="4">
        <v>300</v>
      </c>
      <c r="C23" s="4">
        <v>229.629654</v>
      </c>
      <c r="D23" s="4">
        <v>229.447327</v>
      </c>
      <c r="E23" s="4">
        <v>226.974716</v>
      </c>
      <c r="F23" s="4">
        <v>230.30899</v>
      </c>
    </row>
    <row r="24" spans="1:6">
      <c r="A24" s="7" t="s">
        <v>27</v>
      </c>
      <c r="B24" s="4">
        <v>100</v>
      </c>
      <c r="C24" s="4">
        <v>22.7938442</v>
      </c>
      <c r="D24" s="4">
        <v>22.7124004</v>
      </c>
      <c r="E24" s="4">
        <v>22.6396275</v>
      </c>
      <c r="F24" s="4">
        <v>22.6444168</v>
      </c>
    </row>
    <row r="25" spans="1:6">
      <c r="A25" s="7"/>
      <c r="B25" s="4">
        <v>200</v>
      </c>
      <c r="C25" s="4">
        <v>109.62793</v>
      </c>
      <c r="D25" s="4">
        <v>109.269165</v>
      </c>
      <c r="E25" s="4">
        <v>107.906868</v>
      </c>
      <c r="F25" s="4">
        <v>109.657715</v>
      </c>
    </row>
    <row r="26" spans="1:6">
      <c r="A26" s="7"/>
      <c r="B26" s="4">
        <v>300</v>
      </c>
      <c r="C26" s="4">
        <v>269.61676</v>
      </c>
      <c r="D26" s="4">
        <v>268.802765</v>
      </c>
      <c r="E26" s="4">
        <v>267.406982</v>
      </c>
      <c r="F26" s="4">
        <v>271.977173</v>
      </c>
    </row>
  </sheetData>
  <mergeCells count="8">
    <mergeCell ref="A3:A5"/>
    <mergeCell ref="A6:A8"/>
    <mergeCell ref="A9:A11"/>
    <mergeCell ref="A12:A14"/>
    <mergeCell ref="A15:A17"/>
    <mergeCell ref="A18:A20"/>
    <mergeCell ref="A21:A23"/>
    <mergeCell ref="A24:A26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"/>
  <sheetViews>
    <sheetView workbookViewId="0">
      <selection activeCell="J12" sqref="J12"/>
    </sheetView>
  </sheetViews>
  <sheetFormatPr defaultColWidth="9" defaultRowHeight="13.5" outlineLevelCol="4"/>
  <cols>
    <col min="1" max="9" width="12.6333333333333" customWidth="1"/>
  </cols>
  <sheetData>
    <row r="1" spans="1:4">
      <c r="A1" s="18" t="s">
        <v>28</v>
      </c>
      <c r="B1" s="19" t="s">
        <v>37</v>
      </c>
      <c r="C1" s="18" t="s">
        <v>30</v>
      </c>
      <c r="D1" s="20" t="s">
        <v>38</v>
      </c>
    </row>
    <row r="2" spans="1: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</row>
    <row r="3" spans="1:5">
      <c r="A3" s="6" t="s">
        <v>20</v>
      </c>
      <c r="B3" s="4">
        <v>15.751341</v>
      </c>
      <c r="C3" s="4">
        <v>99.92012</v>
      </c>
      <c r="D3" s="4">
        <f>C3/SQRT(ABS(B3))</f>
        <v>25.1764318920202</v>
      </c>
      <c r="E3" s="4">
        <v>22.4807</v>
      </c>
    </row>
    <row r="4" spans="1:5">
      <c r="A4" s="7"/>
      <c r="B4" s="4">
        <v>38.213482</v>
      </c>
      <c r="C4" s="4">
        <v>149.962143</v>
      </c>
      <c r="D4" s="4">
        <f t="shared" ref="D4:D16" si="0">C4/SQRT(ABS(B4))</f>
        <v>24.2590244300434</v>
      </c>
      <c r="E4" s="4">
        <v>22.551975</v>
      </c>
    </row>
    <row r="5" spans="1:5">
      <c r="A5" s="7"/>
      <c r="B5" s="4">
        <v>73.053398</v>
      </c>
      <c r="C5" s="4">
        <v>199.966293</v>
      </c>
      <c r="D5" s="4">
        <f t="shared" si="0"/>
        <v>23.3957291499073</v>
      </c>
      <c r="E5" s="4">
        <v>22.602022</v>
      </c>
    </row>
    <row r="6" spans="1:5">
      <c r="A6" s="7"/>
      <c r="B6" s="4">
        <v>120.221016</v>
      </c>
      <c r="C6" s="4">
        <v>250.009613</v>
      </c>
      <c r="D6" s="4">
        <f t="shared" si="0"/>
        <v>22.8016623809785</v>
      </c>
      <c r="E6" s="4">
        <v>22.704742</v>
      </c>
    </row>
    <row r="7" spans="1:5">
      <c r="A7" s="7"/>
      <c r="B7" s="4">
        <v>177.351746</v>
      </c>
      <c r="C7" s="4">
        <v>300.001038</v>
      </c>
      <c r="D7" s="4">
        <f t="shared" si="0"/>
        <v>22.5270863193285</v>
      </c>
      <c r="E7" s="4">
        <v>22.838005</v>
      </c>
    </row>
    <row r="8" spans="1:5">
      <c r="A8" s="7"/>
      <c r="B8" s="4">
        <v>242.33931</v>
      </c>
      <c r="C8" s="4">
        <v>349.999725</v>
      </c>
      <c r="D8" s="4">
        <f t="shared" si="0"/>
        <v>22.4830781265383</v>
      </c>
      <c r="E8" s="4">
        <v>23.050232</v>
      </c>
    </row>
    <row r="9" spans="1:5">
      <c r="A9" s="7"/>
      <c r="B9" s="4">
        <v>320.55957</v>
      </c>
      <c r="C9" s="4">
        <v>399.977722</v>
      </c>
      <c r="D9" s="4">
        <f t="shared" si="0"/>
        <v>22.3399105162745</v>
      </c>
      <c r="E9" s="4">
        <v>23.341087</v>
      </c>
    </row>
    <row r="10" spans="1:5">
      <c r="A10" s="7"/>
      <c r="B10" s="4">
        <v>406.020691</v>
      </c>
      <c r="C10" s="4">
        <v>450.032471</v>
      </c>
      <c r="D10" s="4">
        <f t="shared" si="0"/>
        <v>22.3341674215762</v>
      </c>
      <c r="E10" s="4">
        <v>23.799528</v>
      </c>
    </row>
    <row r="11" spans="1:5">
      <c r="A11" s="7"/>
      <c r="B11" s="4">
        <v>499.481689</v>
      </c>
      <c r="C11" s="4">
        <v>499.992615</v>
      </c>
      <c r="D11" s="4">
        <f t="shared" si="0"/>
        <v>22.3719481411997</v>
      </c>
      <c r="E11" s="4">
        <v>24.402332</v>
      </c>
    </row>
    <row r="12" spans="1:5">
      <c r="A12" s="7"/>
      <c r="B12" s="4">
        <v>597.723083</v>
      </c>
      <c r="C12" s="4">
        <v>549.956421</v>
      </c>
      <c r="D12" s="4">
        <f t="shared" si="0"/>
        <v>22.4945993867835</v>
      </c>
      <c r="E12" s="4">
        <v>25.19355</v>
      </c>
    </row>
    <row r="13" spans="1:5">
      <c r="A13" s="7"/>
      <c r="B13" s="4">
        <v>699.272705</v>
      </c>
      <c r="C13" s="4">
        <v>599.96814</v>
      </c>
      <c r="D13" s="4">
        <f t="shared" si="0"/>
        <v>22.6884538196039</v>
      </c>
      <c r="E13" s="4">
        <v>26.110228</v>
      </c>
    </row>
    <row r="14" spans="1:5">
      <c r="A14" s="7"/>
      <c r="B14" s="4">
        <v>804.861267</v>
      </c>
      <c r="C14" s="4">
        <v>649.959473</v>
      </c>
      <c r="D14" s="4">
        <f t="shared" si="0"/>
        <v>22.9100355914389</v>
      </c>
      <c r="E14" s="4">
        <v>27.14822</v>
      </c>
    </row>
    <row r="15" spans="1:5">
      <c r="A15" s="7"/>
      <c r="B15" s="4">
        <v>932.1745</v>
      </c>
      <c r="C15" s="4">
        <v>699.987122</v>
      </c>
      <c r="D15" s="4">
        <f t="shared" si="0"/>
        <v>22.9266943376918</v>
      </c>
      <c r="E15" s="4">
        <v>28.23868</v>
      </c>
    </row>
    <row r="16" spans="1:5">
      <c r="A16" s="7"/>
      <c r="B16" s="4">
        <v>1038.631104</v>
      </c>
      <c r="C16" s="4">
        <v>742.099426</v>
      </c>
      <c r="D16" s="4">
        <f t="shared" si="0"/>
        <v>23.0266857189477</v>
      </c>
      <c r="E16" s="4">
        <v>28.609646</v>
      </c>
    </row>
    <row r="17" spans="1:5">
      <c r="A17" s="7"/>
      <c r="B17" s="8">
        <f>(C17/D16)^2</f>
        <v>1207.02733912128</v>
      </c>
      <c r="C17" s="4">
        <v>800</v>
      </c>
      <c r="D17" s="4"/>
      <c r="E17" s="4"/>
    </row>
    <row r="18" spans="1:5">
      <c r="A18" s="7"/>
      <c r="B18" s="4">
        <v>1500</v>
      </c>
      <c r="C18" s="8">
        <f>SQRT(B18)*D16</f>
        <v>891.819703078367</v>
      </c>
      <c r="D18" s="4"/>
      <c r="E18" s="4"/>
    </row>
    <row r="19" spans="1:5">
      <c r="A19" s="6" t="s">
        <v>20</v>
      </c>
      <c r="B19" s="4">
        <v>15.640761</v>
      </c>
      <c r="C19" s="4">
        <v>99.899132</v>
      </c>
      <c r="D19" s="4">
        <f>C19/SQRT(ABS(B19))</f>
        <v>25.2599667678271</v>
      </c>
      <c r="E19" s="4">
        <v>23.526167</v>
      </c>
    </row>
    <row r="20" spans="1:5">
      <c r="A20" s="7"/>
      <c r="B20" s="4">
        <v>37.984344</v>
      </c>
      <c r="C20" s="4">
        <v>149.970581</v>
      </c>
      <c r="D20" s="4">
        <f t="shared" ref="D20:D32" si="1">C20/SQRT(ABS(B20))</f>
        <v>24.3334539855608</v>
      </c>
      <c r="E20" s="4">
        <v>23.458361</v>
      </c>
    </row>
    <row r="21" spans="1:5">
      <c r="A21" s="7"/>
      <c r="B21" s="4">
        <v>72.404778</v>
      </c>
      <c r="C21" s="4">
        <v>199.988556</v>
      </c>
      <c r="D21" s="4">
        <f t="shared" si="1"/>
        <v>23.5029042604773</v>
      </c>
      <c r="E21" s="4">
        <v>23.417324</v>
      </c>
    </row>
    <row r="22" spans="1:5">
      <c r="A22" s="7"/>
      <c r="B22" s="4">
        <v>119.225311</v>
      </c>
      <c r="C22" s="4">
        <v>249.990738</v>
      </c>
      <c r="D22" s="4">
        <f t="shared" si="1"/>
        <v>22.8949493270057</v>
      </c>
      <c r="E22" s="4">
        <v>23.425436</v>
      </c>
    </row>
    <row r="23" spans="1:5">
      <c r="A23" s="7"/>
      <c r="B23" s="4">
        <v>175.816391</v>
      </c>
      <c r="C23" s="4">
        <v>299.977844</v>
      </c>
      <c r="D23" s="4">
        <f t="shared" si="1"/>
        <v>22.6234846337006</v>
      </c>
      <c r="E23" s="4">
        <v>23.515318</v>
      </c>
    </row>
    <row r="24" spans="1:5">
      <c r="A24" s="7"/>
      <c r="B24" s="4">
        <v>239.888672</v>
      </c>
      <c r="C24" s="4">
        <v>349.995056</v>
      </c>
      <c r="D24" s="4">
        <f t="shared" si="1"/>
        <v>22.5973253999841</v>
      </c>
      <c r="E24" s="4">
        <v>23.654888</v>
      </c>
    </row>
    <row r="25" spans="1:5">
      <c r="A25" s="7"/>
      <c r="B25" s="4">
        <v>316.596313</v>
      </c>
      <c r="C25" s="4">
        <v>399.985413</v>
      </c>
      <c r="D25" s="4">
        <f t="shared" si="1"/>
        <v>22.4797370537149</v>
      </c>
      <c r="E25" s="4">
        <v>23.897142</v>
      </c>
    </row>
    <row r="26" spans="1:5">
      <c r="A26" s="7"/>
      <c r="B26" s="4">
        <v>400.276672</v>
      </c>
      <c r="C26" s="4">
        <v>449.976654</v>
      </c>
      <c r="D26" s="4">
        <f t="shared" si="1"/>
        <v>22.4910557378435</v>
      </c>
      <c r="E26" s="4">
        <v>24.264996</v>
      </c>
    </row>
    <row r="27" spans="1:5">
      <c r="A27" s="7"/>
      <c r="B27" s="4">
        <v>492.029938</v>
      </c>
      <c r="C27" s="4">
        <v>500.003204</v>
      </c>
      <c r="D27" s="4">
        <f t="shared" si="1"/>
        <v>22.5411995131802</v>
      </c>
      <c r="E27" s="4">
        <v>24.794722</v>
      </c>
    </row>
    <row r="28" spans="1:5">
      <c r="A28" s="7"/>
      <c r="B28" s="4">
        <v>589.167603</v>
      </c>
      <c r="C28" s="4">
        <v>549.997803</v>
      </c>
      <c r="D28" s="4">
        <f t="shared" si="1"/>
        <v>22.659041024107</v>
      </c>
      <c r="E28" s="4">
        <v>25.564798</v>
      </c>
    </row>
    <row r="29" spans="1:5">
      <c r="A29" s="7"/>
      <c r="B29" s="4">
        <v>688.770447</v>
      </c>
      <c r="C29" s="4">
        <v>599.940613</v>
      </c>
      <c r="D29" s="4">
        <f t="shared" si="1"/>
        <v>22.8597254541246</v>
      </c>
      <c r="E29" s="4">
        <v>26.230583</v>
      </c>
    </row>
    <row r="30" spans="1:5">
      <c r="A30" s="7"/>
      <c r="B30" s="4">
        <v>791.010193</v>
      </c>
      <c r="C30" s="4">
        <v>649.956177</v>
      </c>
      <c r="D30" s="4">
        <f t="shared" si="1"/>
        <v>23.1096323084567</v>
      </c>
      <c r="E30" s="4">
        <v>27.147568</v>
      </c>
    </row>
    <row r="31" spans="1:5">
      <c r="A31" s="7"/>
      <c r="B31" s="4">
        <v>870.641785</v>
      </c>
      <c r="C31" s="4">
        <v>699.980347</v>
      </c>
      <c r="D31" s="4">
        <f t="shared" si="1"/>
        <v>23.7228079738611</v>
      </c>
      <c r="E31" s="4">
        <v>27.743698</v>
      </c>
    </row>
    <row r="32" spans="1:5">
      <c r="A32" s="7"/>
      <c r="B32" s="4">
        <v>851.200012</v>
      </c>
      <c r="C32" s="4">
        <v>740.598206</v>
      </c>
      <c r="D32" s="4">
        <f t="shared" si="1"/>
        <v>25.3843966406099</v>
      </c>
      <c r="E32" s="4">
        <v>27.743698</v>
      </c>
    </row>
    <row r="33" spans="1:5">
      <c r="A33" s="7"/>
      <c r="B33" s="8">
        <f>(C33/D32)^2</f>
        <v>993.221892508936</v>
      </c>
      <c r="C33" s="4">
        <v>800</v>
      </c>
      <c r="D33" s="4"/>
      <c r="E33" s="4"/>
    </row>
    <row r="34" spans="1:5">
      <c r="A34" s="7"/>
      <c r="B34" s="4">
        <v>1500</v>
      </c>
      <c r="C34" s="8">
        <f>SQRT(B34)*D32</f>
        <v>983.133454426058</v>
      </c>
      <c r="D34" s="4"/>
      <c r="E34" s="4"/>
    </row>
    <row r="35" spans="1:5">
      <c r="A35" s="6" t="s">
        <v>20</v>
      </c>
      <c r="B35" s="4">
        <v>15.477324</v>
      </c>
      <c r="C35" s="4">
        <v>99.931747</v>
      </c>
      <c r="D35" s="4">
        <f>C35/SQRT(ABS(B35))</f>
        <v>25.4012765454858</v>
      </c>
      <c r="E35" s="4">
        <v>24.053877</v>
      </c>
    </row>
    <row r="36" spans="1:5">
      <c r="A36" s="7"/>
      <c r="B36" s="4">
        <v>37.518982</v>
      </c>
      <c r="C36" s="4">
        <v>149.953461</v>
      </c>
      <c r="D36" s="4">
        <f t="shared" ref="D36:D48" si="2">C36/SQRT(ABS(B36))</f>
        <v>24.4811024210257</v>
      </c>
      <c r="E36" s="4">
        <v>23.929853</v>
      </c>
    </row>
    <row r="37" spans="1:5">
      <c r="A37" s="7"/>
      <c r="B37" s="4">
        <v>71.609108</v>
      </c>
      <c r="C37" s="4">
        <v>199.983749</v>
      </c>
      <c r="D37" s="4">
        <f t="shared" si="2"/>
        <v>23.632549359814</v>
      </c>
      <c r="E37" s="4">
        <v>23.837236</v>
      </c>
    </row>
    <row r="38" spans="1:5">
      <c r="A38" s="7"/>
      <c r="B38" s="4">
        <v>117.671577</v>
      </c>
      <c r="C38" s="4">
        <v>249.98114</v>
      </c>
      <c r="D38" s="4">
        <f t="shared" si="2"/>
        <v>23.0447211504511</v>
      </c>
      <c r="E38" s="4">
        <v>23.785545</v>
      </c>
    </row>
    <row r="39" spans="1:5">
      <c r="A39" s="7"/>
      <c r="B39" s="4">
        <v>172.873245</v>
      </c>
      <c r="C39" s="4">
        <v>299.985352</v>
      </c>
      <c r="D39" s="4">
        <f t="shared" si="2"/>
        <v>22.8158239414899</v>
      </c>
      <c r="E39" s="4">
        <v>23.811098</v>
      </c>
    </row>
    <row r="40" spans="1:5">
      <c r="A40" s="7"/>
      <c r="B40" s="4">
        <v>235.738998</v>
      </c>
      <c r="C40" s="4">
        <v>350.012817</v>
      </c>
      <c r="D40" s="4">
        <f t="shared" si="2"/>
        <v>22.7965030145224</v>
      </c>
      <c r="E40" s="4">
        <v>23.910492</v>
      </c>
    </row>
    <row r="41" spans="1:5">
      <c r="A41" s="7"/>
      <c r="B41" s="4">
        <v>310.285187</v>
      </c>
      <c r="C41" s="4">
        <v>400.006134</v>
      </c>
      <c r="D41" s="4">
        <f t="shared" si="2"/>
        <v>22.708378780799</v>
      </c>
      <c r="E41" s="4">
        <v>24.092901</v>
      </c>
    </row>
    <row r="42" spans="1:5">
      <c r="A42" s="7"/>
      <c r="B42" s="4">
        <v>391.847443</v>
      </c>
      <c r="C42" s="4">
        <v>450.017883</v>
      </c>
      <c r="D42" s="4">
        <f t="shared" si="2"/>
        <v>22.7337596278578</v>
      </c>
      <c r="E42" s="4">
        <v>24.449192</v>
      </c>
    </row>
    <row r="43" spans="1:5">
      <c r="A43" s="7"/>
      <c r="B43" s="4">
        <v>480.139191</v>
      </c>
      <c r="C43" s="4">
        <v>499.998932</v>
      </c>
      <c r="D43" s="4">
        <f t="shared" si="2"/>
        <v>22.8184162654513</v>
      </c>
      <c r="E43" s="4">
        <v>24.981022</v>
      </c>
    </row>
    <row r="44" spans="1:5">
      <c r="A44" s="7"/>
      <c r="B44" s="4">
        <v>574.32666</v>
      </c>
      <c r="C44" s="4">
        <v>549.961914</v>
      </c>
      <c r="D44" s="4">
        <f t="shared" si="2"/>
        <v>22.9484377959004</v>
      </c>
      <c r="E44" s="4">
        <v>25.74539</v>
      </c>
    </row>
    <row r="45" spans="1:5">
      <c r="A45" s="7"/>
      <c r="B45" s="4">
        <v>673.730652</v>
      </c>
      <c r="C45" s="4">
        <v>600.056152</v>
      </c>
      <c r="D45" s="4">
        <f t="shared" si="2"/>
        <v>23.1179190910232</v>
      </c>
      <c r="E45" s="4">
        <v>26.589262</v>
      </c>
    </row>
    <row r="46" spans="1:5">
      <c r="A46" s="7"/>
      <c r="B46" s="4">
        <v>773.911316</v>
      </c>
      <c r="C46" s="4">
        <v>649.92218</v>
      </c>
      <c r="D46" s="4">
        <f t="shared" si="2"/>
        <v>23.3623087964018</v>
      </c>
      <c r="E46" s="4">
        <v>27.371887</v>
      </c>
    </row>
    <row r="47" spans="1:5">
      <c r="A47" s="7"/>
      <c r="B47" s="4">
        <v>897.232849</v>
      </c>
      <c r="C47" s="4">
        <v>700.000549</v>
      </c>
      <c r="D47" s="4">
        <f t="shared" si="2"/>
        <v>23.3693050658142</v>
      </c>
      <c r="E47" s="4">
        <v>28.495712</v>
      </c>
    </row>
    <row r="48" spans="1:5">
      <c r="A48" s="7"/>
      <c r="B48" s="4">
        <v>1008.599304</v>
      </c>
      <c r="C48" s="4">
        <v>741.021179</v>
      </c>
      <c r="D48" s="4">
        <f t="shared" si="2"/>
        <v>23.3330380137035</v>
      </c>
      <c r="E48" s="4">
        <v>28.764143</v>
      </c>
    </row>
    <row r="49" spans="1:5">
      <c r="A49" s="7"/>
      <c r="B49" s="8">
        <f>(C49/D48)^2</f>
        <v>1175.53996046698</v>
      </c>
      <c r="C49" s="4">
        <v>800</v>
      </c>
      <c r="D49" s="4"/>
      <c r="E49" s="4"/>
    </row>
    <row r="50" spans="1:5">
      <c r="A50" s="7"/>
      <c r="B50" s="4">
        <v>1500</v>
      </c>
      <c r="C50" s="8">
        <f>SQRT(B50)*D48</f>
        <v>903.684676434981</v>
      </c>
      <c r="D50" s="4"/>
      <c r="E50" s="4"/>
    </row>
    <row r="51" spans="1:5">
      <c r="A51" s="6" t="s">
        <v>20</v>
      </c>
      <c r="B51" s="4">
        <v>15.21373</v>
      </c>
      <c r="C51" s="4">
        <v>99.921104</v>
      </c>
      <c r="D51" s="4">
        <f>C51/SQRT(ABS(B51))</f>
        <v>25.6176549376927</v>
      </c>
      <c r="E51" s="4">
        <v>24.769426</v>
      </c>
    </row>
    <row r="52" spans="1:5">
      <c r="A52" s="7"/>
      <c r="B52" s="4">
        <v>36.762554</v>
      </c>
      <c r="C52" s="4">
        <v>149.948029</v>
      </c>
      <c r="D52" s="4">
        <f t="shared" ref="D52:D64" si="3">C52/SQRT(ABS(B52))</f>
        <v>24.7307862486962</v>
      </c>
      <c r="E52" s="4">
        <v>24.584938</v>
      </c>
    </row>
    <row r="53" spans="1:5">
      <c r="A53" s="7"/>
      <c r="B53" s="4">
        <v>69.829956</v>
      </c>
      <c r="C53" s="4">
        <v>199.973495</v>
      </c>
      <c r="D53" s="4">
        <f t="shared" si="3"/>
        <v>23.9304878770707</v>
      </c>
      <c r="E53" s="4">
        <v>24.40679</v>
      </c>
    </row>
    <row r="54" spans="1:5">
      <c r="A54" s="7"/>
      <c r="B54" s="4">
        <v>114.882607</v>
      </c>
      <c r="C54" s="4">
        <v>249.981842</v>
      </c>
      <c r="D54" s="4">
        <f t="shared" si="3"/>
        <v>23.3228340791923</v>
      </c>
      <c r="E54" s="4">
        <v>24.302414</v>
      </c>
    </row>
    <row r="55" spans="1:5">
      <c r="A55" s="7"/>
      <c r="B55" s="4">
        <v>167.683884</v>
      </c>
      <c r="C55" s="4">
        <v>300.026245</v>
      </c>
      <c r="D55" s="4">
        <f t="shared" si="3"/>
        <v>23.1693358114099</v>
      </c>
      <c r="E55" s="4">
        <v>24.248571</v>
      </c>
    </row>
    <row r="56" spans="1:5">
      <c r="A56" s="7"/>
      <c r="B56" s="4">
        <v>228.168747</v>
      </c>
      <c r="C56" s="4">
        <v>350.009766</v>
      </c>
      <c r="D56" s="4">
        <f t="shared" si="3"/>
        <v>23.171389817568</v>
      </c>
      <c r="E56" s="4">
        <v>24.258389</v>
      </c>
    </row>
    <row r="57" spans="1:5">
      <c r="A57" s="7"/>
      <c r="B57" s="4">
        <v>299.777832</v>
      </c>
      <c r="C57" s="4">
        <v>399.993927</v>
      </c>
      <c r="D57" s="4">
        <f t="shared" si="3"/>
        <v>23.1022160156405</v>
      </c>
      <c r="E57" s="4">
        <v>24.395926</v>
      </c>
    </row>
    <row r="58" spans="1:5">
      <c r="A58" s="7"/>
      <c r="B58" s="4">
        <v>377.166016</v>
      </c>
      <c r="C58" s="4">
        <v>450.005768</v>
      </c>
      <c r="D58" s="4">
        <f t="shared" si="3"/>
        <v>23.1713748648419</v>
      </c>
      <c r="E58" s="4">
        <v>24.777056</v>
      </c>
    </row>
    <row r="59" spans="1:5">
      <c r="A59" s="7"/>
      <c r="B59" s="4">
        <v>459.795929</v>
      </c>
      <c r="C59" s="4">
        <v>499.958374</v>
      </c>
      <c r="D59" s="4">
        <f t="shared" si="3"/>
        <v>23.3158517935541</v>
      </c>
      <c r="E59" s="4">
        <v>25.358891</v>
      </c>
    </row>
    <row r="60" spans="1:5">
      <c r="A60" s="7"/>
      <c r="B60" s="4">
        <v>550.214294</v>
      </c>
      <c r="C60" s="4">
        <v>550.023621</v>
      </c>
      <c r="D60" s="4">
        <f t="shared" si="3"/>
        <v>23.4485183769982</v>
      </c>
      <c r="E60" s="4">
        <v>26.03899</v>
      </c>
    </row>
    <row r="61" spans="1:5">
      <c r="A61" s="7"/>
      <c r="B61" s="4">
        <v>644.74823</v>
      </c>
      <c r="C61" s="4">
        <v>599.941956</v>
      </c>
      <c r="D61" s="4">
        <f t="shared" si="3"/>
        <v>23.6273032521614</v>
      </c>
      <c r="E61" s="4">
        <v>26.842525</v>
      </c>
    </row>
    <row r="62" spans="1:5">
      <c r="A62" s="7"/>
      <c r="B62" s="4">
        <v>743.044312</v>
      </c>
      <c r="C62" s="4">
        <v>649.984802</v>
      </c>
      <c r="D62" s="4">
        <f t="shared" si="3"/>
        <v>23.8449186459564</v>
      </c>
      <c r="E62" s="4">
        <v>27.870068</v>
      </c>
    </row>
    <row r="63" spans="1:5">
      <c r="A63" s="7"/>
      <c r="B63" s="4">
        <v>853.662598</v>
      </c>
      <c r="C63" s="4">
        <v>699.914917</v>
      </c>
      <c r="D63" s="4">
        <f t="shared" si="3"/>
        <v>23.9553280533104</v>
      </c>
      <c r="E63" s="4">
        <v>28.896076</v>
      </c>
    </row>
    <row r="64" spans="1:5">
      <c r="A64" s="7"/>
      <c r="B64" s="4">
        <v>944.031067</v>
      </c>
      <c r="C64" s="4">
        <v>740.920898</v>
      </c>
      <c r="D64" s="4">
        <f t="shared" si="3"/>
        <v>24.1145244076649</v>
      </c>
      <c r="E64" s="4">
        <v>29.258152</v>
      </c>
    </row>
    <row r="65" spans="1:5">
      <c r="A65" s="7"/>
      <c r="B65" s="8">
        <f>(C65/D64)^2</f>
        <v>1100.58242108296</v>
      </c>
      <c r="C65" s="4">
        <v>800</v>
      </c>
      <c r="D65" s="4"/>
      <c r="E65" s="4"/>
    </row>
    <row r="66" spans="1:5">
      <c r="A66" s="7"/>
      <c r="B66" s="4">
        <v>1500</v>
      </c>
      <c r="C66" s="8">
        <f>SQRT(B66)*D64</f>
        <v>933.951514325986</v>
      </c>
      <c r="D66" s="4"/>
      <c r="E66" s="4"/>
    </row>
    <row r="67" spans="1:5">
      <c r="A67" s="6" t="s">
        <v>20</v>
      </c>
      <c r="B67" s="4">
        <v>15.122724</v>
      </c>
      <c r="C67" s="4">
        <v>99.92308</v>
      </c>
      <c r="D67" s="4">
        <f>C67/SQRT(ABS(B67))</f>
        <v>25.6951288075677</v>
      </c>
      <c r="E67" s="4">
        <v>27.049633</v>
      </c>
    </row>
    <row r="68" spans="1:5">
      <c r="A68" s="7"/>
      <c r="B68" s="4">
        <v>36.589993</v>
      </c>
      <c r="C68" s="4">
        <v>149.947708</v>
      </c>
      <c r="D68" s="4">
        <f t="shared" ref="D68:D80" si="4">C68/SQRT(ABS(B68))</f>
        <v>24.7889806580188</v>
      </c>
      <c r="E68" s="4">
        <v>26.367493</v>
      </c>
    </row>
    <row r="69" spans="1:5">
      <c r="A69" s="7"/>
      <c r="B69" s="4">
        <v>69.33239</v>
      </c>
      <c r="C69" s="4">
        <v>200.013901</v>
      </c>
      <c r="D69" s="4">
        <f t="shared" si="4"/>
        <v>24.0210559398903</v>
      </c>
      <c r="E69" s="4">
        <v>25.779915</v>
      </c>
    </row>
    <row r="70" spans="1:5">
      <c r="A70" s="7"/>
      <c r="B70" s="4">
        <v>113.793335</v>
      </c>
      <c r="C70" s="4">
        <v>250.020386</v>
      </c>
      <c r="D70" s="4">
        <f t="shared" si="4"/>
        <v>23.4378088766407</v>
      </c>
      <c r="E70" s="4">
        <v>25.308371</v>
      </c>
    </row>
    <row r="71" spans="1:5">
      <c r="A71" s="7"/>
      <c r="B71" s="4">
        <v>166.05571</v>
      </c>
      <c r="C71" s="4">
        <v>300.00119</v>
      </c>
      <c r="D71" s="4">
        <f t="shared" si="4"/>
        <v>23.2807019309747</v>
      </c>
      <c r="E71" s="4">
        <v>25.019884</v>
      </c>
    </row>
    <row r="72" spans="1:5">
      <c r="A72" s="7"/>
      <c r="B72" s="4">
        <v>225.290634</v>
      </c>
      <c r="C72" s="4">
        <v>350.009491</v>
      </c>
      <c r="D72" s="4">
        <f t="shared" si="4"/>
        <v>23.3189103310292</v>
      </c>
      <c r="E72" s="4">
        <v>24.910339</v>
      </c>
    </row>
    <row r="73" spans="1:5">
      <c r="A73" s="7"/>
      <c r="B73" s="4">
        <v>294.969818</v>
      </c>
      <c r="C73" s="4">
        <v>399.97522</v>
      </c>
      <c r="D73" s="4">
        <f t="shared" si="4"/>
        <v>23.2886490252287</v>
      </c>
      <c r="E73" s="4">
        <v>24.928164</v>
      </c>
    </row>
    <row r="74" spans="1:5">
      <c r="A74" s="7"/>
      <c r="B74" s="4">
        <v>370.95105</v>
      </c>
      <c r="C74" s="4">
        <v>449.961121</v>
      </c>
      <c r="D74" s="4">
        <f t="shared" si="4"/>
        <v>23.3623587010266</v>
      </c>
      <c r="E74" s="4">
        <v>25.198519</v>
      </c>
    </row>
    <row r="75" spans="1:5">
      <c r="A75" s="7"/>
      <c r="B75" s="4">
        <v>451.58432</v>
      </c>
      <c r="C75" s="4">
        <v>499.985413</v>
      </c>
      <c r="D75" s="4">
        <f t="shared" si="4"/>
        <v>23.528156871218</v>
      </c>
      <c r="E75" s="4">
        <v>25.689167</v>
      </c>
    </row>
    <row r="76" spans="1:5">
      <c r="A76" s="7"/>
      <c r="B76" s="4">
        <v>539.633972</v>
      </c>
      <c r="C76" s="4">
        <v>550.041504</v>
      </c>
      <c r="D76" s="4">
        <f t="shared" si="4"/>
        <v>23.6780438081051</v>
      </c>
      <c r="E76" s="4">
        <v>26.392103</v>
      </c>
    </row>
    <row r="77" spans="1:5">
      <c r="A77" s="7"/>
      <c r="B77" s="4">
        <v>632.085693</v>
      </c>
      <c r="C77" s="4">
        <v>599.961426</v>
      </c>
      <c r="D77" s="4">
        <f t="shared" si="4"/>
        <v>23.8635663560281</v>
      </c>
      <c r="E77" s="4">
        <v>27.219515</v>
      </c>
    </row>
    <row r="78" spans="1:5">
      <c r="A78" s="7"/>
      <c r="B78" s="4">
        <v>727.108154</v>
      </c>
      <c r="C78" s="4">
        <v>650.074524</v>
      </c>
      <c r="D78" s="4">
        <f t="shared" si="4"/>
        <v>24.1081363552632</v>
      </c>
      <c r="E78" s="4">
        <v>28.075294</v>
      </c>
    </row>
    <row r="79" spans="1:5">
      <c r="A79" s="7"/>
      <c r="B79" s="4">
        <v>835.030823</v>
      </c>
      <c r="C79" s="4">
        <v>699.992249</v>
      </c>
      <c r="D79" s="4">
        <f t="shared" si="4"/>
        <v>24.223783581302</v>
      </c>
      <c r="E79" s="4">
        <v>29.077116</v>
      </c>
    </row>
    <row r="80" spans="1:5">
      <c r="A80" s="7"/>
      <c r="B80" s="4">
        <v>954.078857</v>
      </c>
      <c r="C80" s="4">
        <v>742.074463</v>
      </c>
      <c r="D80" s="4">
        <f t="shared" si="4"/>
        <v>24.0245549179969</v>
      </c>
      <c r="E80" s="4">
        <v>29.534721</v>
      </c>
    </row>
    <row r="81" spans="1:5">
      <c r="A81" s="7"/>
      <c r="B81" s="8">
        <f>(C81/D80)^2</f>
        <v>1108.84099209829</v>
      </c>
      <c r="C81" s="4">
        <v>800</v>
      </c>
      <c r="D81" s="4"/>
      <c r="E81" s="4"/>
    </row>
    <row r="82" spans="1:5">
      <c r="A82" s="7"/>
      <c r="B82" s="4">
        <v>1500</v>
      </c>
      <c r="C82" s="8">
        <f>SQRT(B82)*D80</f>
        <v>930.467010974475</v>
      </c>
      <c r="D82" s="4"/>
      <c r="E82" s="4"/>
    </row>
    <row r="83" spans="1:5">
      <c r="A83" s="6" t="s">
        <v>20</v>
      </c>
      <c r="B83" s="4">
        <v>14.633059</v>
      </c>
      <c r="C83" s="4">
        <v>99.942131</v>
      </c>
      <c r="D83" s="4">
        <f>C83/SQRT(ABS(B83))</f>
        <v>26.1264885444573</v>
      </c>
      <c r="E83" s="4">
        <v>23.407967</v>
      </c>
    </row>
    <row r="84" spans="1:5">
      <c r="A84" s="7"/>
      <c r="B84" s="4">
        <v>35.255081</v>
      </c>
      <c r="C84" s="4">
        <v>149.950897</v>
      </c>
      <c r="D84" s="4">
        <f t="shared" ref="D84:D96" si="5">C84/SQRT(ABS(B84))</f>
        <v>25.2544671476918</v>
      </c>
      <c r="E84" s="4">
        <v>23.403919</v>
      </c>
    </row>
    <row r="85" spans="1:5">
      <c r="A85" s="7"/>
      <c r="B85" s="4">
        <v>66.987038</v>
      </c>
      <c r="C85" s="4">
        <v>199.99408</v>
      </c>
      <c r="D85" s="4">
        <f t="shared" si="5"/>
        <v>24.4355294240676</v>
      </c>
      <c r="E85" s="4">
        <v>23.423401</v>
      </c>
    </row>
    <row r="86" spans="1:5">
      <c r="A86" s="7"/>
      <c r="B86" s="4">
        <v>109.920143</v>
      </c>
      <c r="C86" s="4">
        <v>250.00943</v>
      </c>
      <c r="D86" s="4">
        <f t="shared" si="5"/>
        <v>23.8461212347375</v>
      </c>
      <c r="E86" s="4">
        <v>23.485867</v>
      </c>
    </row>
    <row r="87" spans="1:5">
      <c r="A87" s="7"/>
      <c r="B87" s="4">
        <v>159.539459</v>
      </c>
      <c r="C87" s="4">
        <v>299.998657</v>
      </c>
      <c r="D87" s="4">
        <f t="shared" si="5"/>
        <v>23.7511833912769</v>
      </c>
      <c r="E87" s="4">
        <v>23.585815</v>
      </c>
    </row>
    <row r="88" spans="1:5">
      <c r="A88" s="7"/>
      <c r="B88" s="4">
        <v>215.110336</v>
      </c>
      <c r="C88" s="4">
        <v>349.964203</v>
      </c>
      <c r="D88" s="4">
        <f t="shared" si="5"/>
        <v>23.8612386487993</v>
      </c>
      <c r="E88" s="4">
        <v>23.735003</v>
      </c>
    </row>
    <row r="89" spans="1:5">
      <c r="A89" s="7"/>
      <c r="B89" s="4">
        <v>280.711761</v>
      </c>
      <c r="C89" s="4">
        <v>399.996033</v>
      </c>
      <c r="D89" s="4">
        <f t="shared" si="5"/>
        <v>23.8740104622748</v>
      </c>
      <c r="E89" s="4">
        <v>24.003546</v>
      </c>
    </row>
    <row r="90" spans="1:5">
      <c r="A90" s="7"/>
      <c r="B90" s="4">
        <v>352.013123</v>
      </c>
      <c r="C90" s="4">
        <v>449.980621</v>
      </c>
      <c r="D90" s="4">
        <f t="shared" si="5"/>
        <v>23.983600620697</v>
      </c>
      <c r="E90" s="4">
        <v>24.504255</v>
      </c>
    </row>
    <row r="91" spans="1:5">
      <c r="A91" s="7"/>
      <c r="B91" s="4">
        <v>429.872192</v>
      </c>
      <c r="C91" s="4">
        <v>499.962677</v>
      </c>
      <c r="D91" s="4">
        <f t="shared" si="5"/>
        <v>24.1139251657194</v>
      </c>
      <c r="E91" s="4">
        <v>25.078342</v>
      </c>
    </row>
    <row r="92" spans="1:5">
      <c r="A92" s="7"/>
      <c r="B92" s="4">
        <v>514.349915</v>
      </c>
      <c r="C92" s="4">
        <v>550.026917</v>
      </c>
      <c r="D92" s="4">
        <f t="shared" si="5"/>
        <v>24.2523935563928</v>
      </c>
      <c r="E92" s="4">
        <v>25.782402</v>
      </c>
    </row>
    <row r="93" spans="1:5">
      <c r="A93" s="7"/>
      <c r="B93" s="4">
        <v>602.932495</v>
      </c>
      <c r="C93" s="4">
        <v>599.953369</v>
      </c>
      <c r="D93" s="4">
        <f t="shared" si="5"/>
        <v>24.4333575883898</v>
      </c>
      <c r="E93" s="4">
        <v>26.576284</v>
      </c>
    </row>
    <row r="94" spans="1:5">
      <c r="A94" s="7"/>
      <c r="B94" s="4">
        <v>693.749939</v>
      </c>
      <c r="C94" s="4">
        <v>650.02301</v>
      </c>
      <c r="D94" s="4">
        <f t="shared" si="5"/>
        <v>24.6789825795702</v>
      </c>
      <c r="E94" s="4">
        <v>27.432177</v>
      </c>
    </row>
    <row r="95" spans="1:5">
      <c r="A95" s="7"/>
      <c r="B95" s="4">
        <v>794.735535</v>
      </c>
      <c r="C95" s="4">
        <v>699.927612</v>
      </c>
      <c r="D95" s="4">
        <f t="shared" si="5"/>
        <v>24.8280042269544</v>
      </c>
      <c r="E95" s="4">
        <v>28.428526</v>
      </c>
    </row>
    <row r="96" spans="1:5">
      <c r="A96" s="7"/>
      <c r="B96" s="4">
        <v>817.799988</v>
      </c>
      <c r="C96" s="4">
        <v>742.238403</v>
      </c>
      <c r="D96" s="4">
        <f t="shared" si="5"/>
        <v>25.9549305314898</v>
      </c>
      <c r="E96" s="4">
        <v>28.439888</v>
      </c>
    </row>
    <row r="97" spans="1:5">
      <c r="A97" s="7"/>
      <c r="B97" s="8">
        <f>(C97/D96)^2</f>
        <v>950.036371623323</v>
      </c>
      <c r="C97" s="4">
        <v>800</v>
      </c>
      <c r="D97" s="4"/>
      <c r="E97" s="4"/>
    </row>
    <row r="98" spans="1:5">
      <c r="A98" s="7"/>
      <c r="B98" s="4">
        <v>1500</v>
      </c>
      <c r="C98" s="8">
        <f>SQRT(B98)*D96</f>
        <v>1005.2301370043</v>
      </c>
      <c r="D98" s="4"/>
      <c r="E98" s="4"/>
    </row>
  </sheetData>
  <mergeCells count="6">
    <mergeCell ref="A3:A18"/>
    <mergeCell ref="A19:A34"/>
    <mergeCell ref="A35:A50"/>
    <mergeCell ref="A51:A66"/>
    <mergeCell ref="A67:A82"/>
    <mergeCell ref="A83:A98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workbookViewId="0">
      <selection activeCell="F29" sqref="F29"/>
    </sheetView>
  </sheetViews>
  <sheetFormatPr defaultColWidth="9" defaultRowHeight="13.5"/>
  <cols>
    <col min="1" max="9" width="12.6333333333333" customWidth="1"/>
  </cols>
  <sheetData>
    <row r="1" spans="1:4">
      <c r="A1" s="18" t="s">
        <v>28</v>
      </c>
      <c r="B1" s="19" t="s">
        <v>37</v>
      </c>
      <c r="C1" s="18" t="s">
        <v>30</v>
      </c>
      <c r="D1" s="20" t="s">
        <v>38</v>
      </c>
    </row>
    <row r="2" spans="1:9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>
      <c r="A3" s="6" t="s">
        <v>40</v>
      </c>
      <c r="B3" s="4"/>
      <c r="C3" s="4"/>
      <c r="D3" s="4" t="e">
        <f>#REF!/SQRT(ABS(#REF!))</f>
        <v>#REF!</v>
      </c>
      <c r="E3" s="4"/>
      <c r="F3" s="4"/>
      <c r="G3" s="4"/>
      <c r="H3" s="4" t="e">
        <f>G3/SQRT(ABS(F3))</f>
        <v>#DIV/0!</v>
      </c>
      <c r="I3" s="4"/>
    </row>
    <row r="4" spans="1:9">
      <c r="A4" s="7"/>
      <c r="B4" s="4"/>
      <c r="C4" s="4"/>
      <c r="D4" s="4" t="e">
        <f>#REF!/SQRT(ABS(#REF!))</f>
        <v>#REF!</v>
      </c>
      <c r="E4" s="4"/>
      <c r="F4" s="4"/>
      <c r="G4" s="4"/>
      <c r="H4" s="4" t="e">
        <f t="shared" ref="H4:H16" si="0">G4/SQRT(ABS(F4))</f>
        <v>#DIV/0!</v>
      </c>
      <c r="I4" s="4"/>
    </row>
    <row r="5" spans="1:9">
      <c r="A5" s="7"/>
      <c r="B5" s="4"/>
      <c r="C5" s="4"/>
      <c r="D5" s="4" t="e">
        <f>#REF!/SQRT(ABS(#REF!))</f>
        <v>#REF!</v>
      </c>
      <c r="E5" s="4"/>
      <c r="F5" s="4"/>
      <c r="G5" s="4"/>
      <c r="H5" s="4" t="e">
        <f t="shared" si="0"/>
        <v>#DIV/0!</v>
      </c>
      <c r="I5" s="4"/>
    </row>
    <row r="6" spans="1:9">
      <c r="A6" s="7"/>
      <c r="B6" s="4"/>
      <c r="C6" s="4"/>
      <c r="D6" s="4" t="e">
        <f>#REF!/SQRT(ABS(#REF!))</f>
        <v>#REF!</v>
      </c>
      <c r="E6" s="4"/>
      <c r="F6" s="4"/>
      <c r="G6" s="4"/>
      <c r="H6" s="4" t="e">
        <f t="shared" si="0"/>
        <v>#DIV/0!</v>
      </c>
      <c r="I6" s="4"/>
    </row>
    <row r="7" spans="1:9">
      <c r="A7" s="7"/>
      <c r="B7" s="4"/>
      <c r="C7" s="4"/>
      <c r="D7" s="4" t="e">
        <f>#REF!/SQRT(ABS(#REF!))</f>
        <v>#REF!</v>
      </c>
      <c r="E7" s="4"/>
      <c r="F7" s="4"/>
      <c r="G7" s="4"/>
      <c r="H7" s="4" t="e">
        <f t="shared" si="0"/>
        <v>#DIV/0!</v>
      </c>
      <c r="I7" s="4"/>
    </row>
    <row r="8" spans="1:9">
      <c r="A8" s="7"/>
      <c r="B8" s="4"/>
      <c r="C8" s="4"/>
      <c r="D8" s="4" t="e">
        <f>#REF!/SQRT(ABS(#REF!))</f>
        <v>#REF!</v>
      </c>
      <c r="E8" s="4"/>
      <c r="F8" s="4"/>
      <c r="G8" s="4"/>
      <c r="H8" s="4" t="e">
        <f t="shared" si="0"/>
        <v>#DIV/0!</v>
      </c>
      <c r="I8" s="4"/>
    </row>
    <row r="9" spans="1:9">
      <c r="A9" s="7"/>
      <c r="B9" s="4"/>
      <c r="C9" s="4"/>
      <c r="D9" s="4" t="e">
        <f>#REF!/SQRT(ABS(#REF!))</f>
        <v>#REF!</v>
      </c>
      <c r="E9" s="4"/>
      <c r="F9" s="4"/>
      <c r="G9" s="4"/>
      <c r="H9" s="4" t="e">
        <f t="shared" si="0"/>
        <v>#DIV/0!</v>
      </c>
      <c r="I9" s="4"/>
    </row>
    <row r="10" spans="1:9">
      <c r="A10" s="7"/>
      <c r="B10" s="4"/>
      <c r="C10" s="4"/>
      <c r="D10" s="4" t="e">
        <f>#REF!/SQRT(ABS(#REF!))</f>
        <v>#REF!</v>
      </c>
      <c r="E10" s="4"/>
      <c r="F10" s="4"/>
      <c r="G10" s="4"/>
      <c r="H10" s="4" t="e">
        <f t="shared" si="0"/>
        <v>#DIV/0!</v>
      </c>
      <c r="I10" s="4"/>
    </row>
    <row r="11" spans="1:9">
      <c r="A11" s="7"/>
      <c r="B11" s="4"/>
      <c r="C11" s="4"/>
      <c r="D11" s="4" t="e">
        <f>#REF!/SQRT(ABS(#REF!))</f>
        <v>#REF!</v>
      </c>
      <c r="E11" s="4"/>
      <c r="F11" s="4"/>
      <c r="G11" s="4"/>
      <c r="H11" s="4" t="e">
        <f t="shared" si="0"/>
        <v>#DIV/0!</v>
      </c>
      <c r="I11" s="4"/>
    </row>
    <row r="12" spans="1:9">
      <c r="A12" s="7"/>
      <c r="B12" s="4"/>
      <c r="C12" s="4"/>
      <c r="D12" s="4" t="e">
        <f>#REF!/SQRT(ABS(#REF!))</f>
        <v>#REF!</v>
      </c>
      <c r="E12" s="4"/>
      <c r="F12" s="4"/>
      <c r="G12" s="4"/>
      <c r="H12" s="4" t="e">
        <f t="shared" si="0"/>
        <v>#DIV/0!</v>
      </c>
      <c r="I12" s="4"/>
    </row>
    <row r="13" spans="1:9">
      <c r="A13" s="7"/>
      <c r="B13" s="4"/>
      <c r="C13" s="4"/>
      <c r="D13" s="4" t="e">
        <f>#REF!/SQRT(ABS(#REF!))</f>
        <v>#REF!</v>
      </c>
      <c r="E13" s="4"/>
      <c r="F13" s="4"/>
      <c r="G13" s="4"/>
      <c r="H13" s="4" t="e">
        <f t="shared" si="0"/>
        <v>#DIV/0!</v>
      </c>
      <c r="I13" s="4"/>
    </row>
    <row r="14" spans="1:9">
      <c r="A14" s="7"/>
      <c r="B14" s="4"/>
      <c r="C14" s="4"/>
      <c r="D14" s="4" t="e">
        <f>#REF!/SQRT(ABS(#REF!))</f>
        <v>#REF!</v>
      </c>
      <c r="E14" s="4"/>
      <c r="F14" s="4"/>
      <c r="G14" s="4"/>
      <c r="H14" s="4" t="e">
        <f t="shared" si="0"/>
        <v>#DIV/0!</v>
      </c>
      <c r="I14" s="4"/>
    </row>
    <row r="15" spans="1:9">
      <c r="A15" s="7"/>
      <c r="B15" s="4"/>
      <c r="C15" s="4"/>
      <c r="D15" s="4" t="e">
        <f>#REF!/SQRT(ABS(#REF!))</f>
        <v>#REF!</v>
      </c>
      <c r="E15" s="4"/>
      <c r="F15" s="4"/>
      <c r="G15" s="4"/>
      <c r="H15" s="4" t="e">
        <f t="shared" si="0"/>
        <v>#DIV/0!</v>
      </c>
      <c r="I15" s="4"/>
    </row>
    <row r="16" spans="1:9">
      <c r="A16" s="7"/>
      <c r="B16" s="4"/>
      <c r="C16" s="4"/>
      <c r="D16" s="4" t="e">
        <f>#REF!/SQRT(ABS(#REF!))</f>
        <v>#REF!</v>
      </c>
      <c r="E16" s="4"/>
      <c r="F16" s="4"/>
      <c r="G16" s="4"/>
      <c r="H16" s="4" t="e">
        <f t="shared" si="0"/>
        <v>#DIV/0!</v>
      </c>
      <c r="I16" s="4"/>
    </row>
    <row r="17" spans="1:9">
      <c r="A17" s="7"/>
      <c r="B17" s="8" t="e">
        <f>(C17/D16)^2</f>
        <v>#REF!</v>
      </c>
      <c r="C17" s="4">
        <v>800</v>
      </c>
      <c r="D17" s="4"/>
      <c r="E17" s="4"/>
      <c r="F17" s="8" t="e">
        <f>(G17/H16)^2</f>
        <v>#DIV/0!</v>
      </c>
      <c r="G17" s="4">
        <v>800</v>
      </c>
      <c r="H17" s="4"/>
      <c r="I17" s="4"/>
    </row>
    <row r="18" spans="1:9">
      <c r="A18" s="7"/>
      <c r="B18" s="4">
        <v>1500</v>
      </c>
      <c r="C18" s="8" t="e">
        <f>SQRT(B18)*D16</f>
        <v>#REF!</v>
      </c>
      <c r="D18" s="4"/>
      <c r="E18" s="4"/>
      <c r="F18" s="4">
        <v>1500</v>
      </c>
      <c r="G18" s="8" t="e">
        <f>SQRT(F18)*H16</f>
        <v>#DIV/0!</v>
      </c>
      <c r="H18" s="4"/>
      <c r="I18" s="4"/>
    </row>
    <row r="19" spans="1:9">
      <c r="A19" s="6" t="s">
        <v>41</v>
      </c>
      <c r="B19" s="4">
        <v>15.118082</v>
      </c>
      <c r="C19" s="4">
        <v>99.914047</v>
      </c>
      <c r="D19" s="4">
        <f>C19/SQRT(ABS(B19))</f>
        <v>25.6967501591456</v>
      </c>
      <c r="E19" s="4">
        <v>29.941566</v>
      </c>
      <c r="F19" s="4"/>
      <c r="G19" s="4"/>
      <c r="H19" s="4" t="e">
        <f>G19/SQRT(ABS(F19))</f>
        <v>#DIV/0!</v>
      </c>
      <c r="I19" s="4"/>
    </row>
    <row r="20" spans="1:9">
      <c r="A20" s="7"/>
      <c r="B20" s="4">
        <v>36.433735</v>
      </c>
      <c r="C20" s="4">
        <v>149.958389</v>
      </c>
      <c r="D20" s="4">
        <f t="shared" ref="D20:D32" si="1">C20/SQRT(ABS(B20))</f>
        <v>24.8438511518447</v>
      </c>
      <c r="E20" s="4">
        <v>29.543514</v>
      </c>
      <c r="F20" s="4"/>
      <c r="G20" s="4"/>
      <c r="H20" s="4" t="e">
        <f t="shared" ref="H20:H32" si="2">G20/SQRT(ABS(F20))</f>
        <v>#DIV/0!</v>
      </c>
      <c r="I20" s="4"/>
    </row>
    <row r="21" spans="1:9">
      <c r="A21" s="7"/>
      <c r="B21" s="4">
        <v>67.228035</v>
      </c>
      <c r="C21" s="4">
        <v>199.989899</v>
      </c>
      <c r="D21" s="4">
        <f t="shared" si="1"/>
        <v>24.3911823102347</v>
      </c>
      <c r="E21" s="4">
        <v>29.257206</v>
      </c>
      <c r="F21" s="4"/>
      <c r="G21" s="4"/>
      <c r="H21" s="4" t="e">
        <f t="shared" si="2"/>
        <v>#DIV/0!</v>
      </c>
      <c r="I21" s="4"/>
    </row>
    <row r="22" spans="1:9">
      <c r="A22" s="7"/>
      <c r="B22" s="4">
        <v>110.229141</v>
      </c>
      <c r="C22" s="4">
        <v>249.987411</v>
      </c>
      <c r="D22" s="4">
        <f t="shared" si="1"/>
        <v>23.81057741192</v>
      </c>
      <c r="E22" s="4">
        <v>29.053642</v>
      </c>
      <c r="F22" s="4"/>
      <c r="G22" s="4"/>
      <c r="H22" s="4" t="e">
        <f t="shared" si="2"/>
        <v>#DIV/0!</v>
      </c>
      <c r="I22" s="4"/>
    </row>
    <row r="23" spans="1:9">
      <c r="A23" s="7"/>
      <c r="B23" s="4">
        <v>161.470245</v>
      </c>
      <c r="C23" s="4">
        <v>300.022949</v>
      </c>
      <c r="D23" s="4">
        <f t="shared" si="1"/>
        <v>23.6106652258122</v>
      </c>
      <c r="E23" s="4">
        <v>28.992994</v>
      </c>
      <c r="F23" s="4"/>
      <c r="G23" s="4"/>
      <c r="H23" s="4" t="e">
        <f t="shared" si="2"/>
        <v>#DIV/0!</v>
      </c>
      <c r="I23" s="4"/>
    </row>
    <row r="24" spans="1:9">
      <c r="A24" s="7"/>
      <c r="B24" s="4">
        <v>222.154129</v>
      </c>
      <c r="C24" s="4">
        <v>349.966492</v>
      </c>
      <c r="D24" s="4">
        <f t="shared" si="1"/>
        <v>23.4800636290714</v>
      </c>
      <c r="E24" s="4">
        <v>29.022217</v>
      </c>
      <c r="F24" s="4"/>
      <c r="G24" s="4"/>
      <c r="H24" s="4" t="e">
        <f t="shared" si="2"/>
        <v>#DIV/0!</v>
      </c>
      <c r="I24" s="4"/>
    </row>
    <row r="25" spans="1:9">
      <c r="A25" s="7"/>
      <c r="B25" s="4">
        <v>296.132996</v>
      </c>
      <c r="C25" s="4">
        <v>399.969452</v>
      </c>
      <c r="D25" s="4">
        <f t="shared" si="1"/>
        <v>23.2425312084525</v>
      </c>
      <c r="E25" s="4">
        <v>29.222668</v>
      </c>
      <c r="F25" s="4"/>
      <c r="G25" s="4"/>
      <c r="H25" s="4" t="e">
        <f t="shared" si="2"/>
        <v>#DIV/0!</v>
      </c>
      <c r="I25" s="4"/>
    </row>
    <row r="26" spans="1:9">
      <c r="A26" s="7"/>
      <c r="B26" s="4">
        <v>374.86554</v>
      </c>
      <c r="C26" s="4">
        <v>449.958344</v>
      </c>
      <c r="D26" s="4">
        <f t="shared" si="1"/>
        <v>23.2399157963059</v>
      </c>
      <c r="E26" s="4">
        <v>29.548155</v>
      </c>
      <c r="F26" s="4"/>
      <c r="G26" s="4"/>
      <c r="H26" s="4" t="e">
        <f t="shared" si="2"/>
        <v>#DIV/0!</v>
      </c>
      <c r="I26" s="4"/>
    </row>
    <row r="27" spans="1:9">
      <c r="A27" s="7"/>
      <c r="B27" s="4">
        <v>454.301697</v>
      </c>
      <c r="C27" s="4">
        <v>499.977661</v>
      </c>
      <c r="D27" s="4">
        <f t="shared" si="1"/>
        <v>23.4573215396379</v>
      </c>
      <c r="E27" s="4">
        <v>30.010466</v>
      </c>
      <c r="F27" s="4"/>
      <c r="G27" s="4"/>
      <c r="H27" s="4" t="e">
        <f t="shared" si="2"/>
        <v>#DIV/0!</v>
      </c>
      <c r="I27" s="4"/>
    </row>
    <row r="28" spans="1:9">
      <c r="A28" s="7"/>
      <c r="B28" s="4">
        <v>536.19342</v>
      </c>
      <c r="C28" s="4">
        <v>549.969666</v>
      </c>
      <c r="D28" s="4">
        <f t="shared" si="1"/>
        <v>23.7507865276322</v>
      </c>
      <c r="E28" s="4">
        <v>30.524509</v>
      </c>
      <c r="F28" s="4"/>
      <c r="G28" s="4"/>
      <c r="H28" s="4" t="e">
        <f t="shared" si="2"/>
        <v>#DIV/0!</v>
      </c>
      <c r="I28" s="4"/>
    </row>
    <row r="29" spans="1:9">
      <c r="A29" s="7"/>
      <c r="B29" s="4">
        <v>621.811646</v>
      </c>
      <c r="C29" s="4">
        <v>599.999207</v>
      </c>
      <c r="D29" s="4">
        <f t="shared" si="1"/>
        <v>24.0614198111811</v>
      </c>
      <c r="E29" s="4">
        <v>31.017342</v>
      </c>
      <c r="F29" s="4"/>
      <c r="G29" s="4"/>
      <c r="H29" s="4" t="e">
        <f t="shared" si="2"/>
        <v>#DIV/0!</v>
      </c>
      <c r="I29" s="4"/>
    </row>
    <row r="30" spans="1:9">
      <c r="A30" s="7"/>
      <c r="B30" s="4">
        <v>711.550476</v>
      </c>
      <c r="C30" s="4">
        <v>650.009277</v>
      </c>
      <c r="D30" s="4">
        <f t="shared" si="1"/>
        <v>24.367821137025</v>
      </c>
      <c r="E30" s="4">
        <v>31.79517</v>
      </c>
      <c r="F30" s="4"/>
      <c r="G30" s="4"/>
      <c r="H30" s="4" t="e">
        <f t="shared" si="2"/>
        <v>#DIV/0!</v>
      </c>
      <c r="I30" s="4"/>
    </row>
    <row r="31" spans="1:9">
      <c r="A31" s="7"/>
      <c r="B31" s="4">
        <v>810.598816</v>
      </c>
      <c r="C31" s="4">
        <v>699.978516</v>
      </c>
      <c r="D31" s="4">
        <f t="shared" si="1"/>
        <v>24.585651892372</v>
      </c>
      <c r="E31" s="4">
        <v>32.709541</v>
      </c>
      <c r="F31" s="4"/>
      <c r="G31" s="4"/>
      <c r="H31" s="4" t="e">
        <f t="shared" si="2"/>
        <v>#DIV/0!</v>
      </c>
      <c r="I31" s="4"/>
    </row>
    <row r="32" spans="1:9">
      <c r="A32" s="7"/>
      <c r="B32" s="4">
        <v>907.26239</v>
      </c>
      <c r="C32" s="4">
        <v>738.083862</v>
      </c>
      <c r="D32" s="4">
        <f t="shared" si="1"/>
        <v>24.504128191373</v>
      </c>
      <c r="E32" s="4">
        <v>33.856384</v>
      </c>
      <c r="F32" s="4"/>
      <c r="G32" s="4"/>
      <c r="H32" s="4" t="e">
        <f t="shared" si="2"/>
        <v>#DIV/0!</v>
      </c>
      <c r="I32" s="4"/>
    </row>
    <row r="33" spans="1:9">
      <c r="A33" s="7"/>
      <c r="B33" s="8">
        <f>(C33/D32)^2</f>
        <v>1065.8631862762</v>
      </c>
      <c r="C33" s="4">
        <v>800</v>
      </c>
      <c r="D33" s="4"/>
      <c r="E33" s="4"/>
      <c r="F33" s="8" t="e">
        <f>(G33/H32)^2</f>
        <v>#DIV/0!</v>
      </c>
      <c r="G33" s="4">
        <v>800</v>
      </c>
      <c r="H33" s="4"/>
      <c r="I33" s="4"/>
    </row>
    <row r="34" spans="1:9">
      <c r="A34" s="7"/>
      <c r="B34" s="4">
        <v>1500</v>
      </c>
      <c r="C34" s="8">
        <f>SQRT(B34)*D32</f>
        <v>949.040803985194</v>
      </c>
      <c r="D34" s="4"/>
      <c r="E34" s="4"/>
      <c r="F34" s="4">
        <v>1500</v>
      </c>
      <c r="G34" s="8" t="e">
        <f>SQRT(F34)*H32</f>
        <v>#DIV/0!</v>
      </c>
      <c r="H34" s="4"/>
      <c r="I34" s="4"/>
    </row>
    <row r="35" spans="1:9">
      <c r="A35" s="6" t="s">
        <v>42</v>
      </c>
      <c r="B35" s="4">
        <v>14.726241</v>
      </c>
      <c r="C35" s="4">
        <v>99.916725</v>
      </c>
      <c r="D35" s="4">
        <f>C35/SQRT(ABS(B35))</f>
        <v>26.0370776819415</v>
      </c>
      <c r="E35" s="4">
        <v>29.104124</v>
      </c>
      <c r="F35" s="4"/>
      <c r="G35" s="4"/>
      <c r="H35" s="4" t="e">
        <f>G35/SQRT(ABS(F35))</f>
        <v>#DIV/0!</v>
      </c>
      <c r="I35" s="4"/>
    </row>
    <row r="36" spans="1:9">
      <c r="A36" s="7"/>
      <c r="B36" s="4">
        <v>34.870739</v>
      </c>
      <c r="C36" s="4">
        <v>149.959137</v>
      </c>
      <c r="D36" s="4">
        <f t="shared" ref="D36:D48" si="3">C36/SQRT(ABS(B36))</f>
        <v>25.3946573221108</v>
      </c>
      <c r="E36" s="4">
        <v>28.948044</v>
      </c>
      <c r="F36" s="4"/>
      <c r="G36" s="4"/>
      <c r="H36" s="4" t="e">
        <f t="shared" ref="H36:H48" si="4">G36/SQRT(ABS(F36))</f>
        <v>#DIV/0!</v>
      </c>
      <c r="I36" s="4"/>
    </row>
    <row r="37" spans="1:9">
      <c r="A37" s="7"/>
      <c r="B37" s="4">
        <v>64.793037</v>
      </c>
      <c r="C37" s="4">
        <v>199.984955</v>
      </c>
      <c r="D37" s="4">
        <f t="shared" si="3"/>
        <v>24.8446656313761</v>
      </c>
      <c r="E37" s="4">
        <v>28.863926</v>
      </c>
      <c r="F37" s="4"/>
      <c r="G37" s="4"/>
      <c r="H37" s="4" t="e">
        <f t="shared" si="4"/>
        <v>#DIV/0!</v>
      </c>
      <c r="I37" s="4"/>
    </row>
    <row r="38" spans="1:9">
      <c r="A38" s="7"/>
      <c r="B38" s="4">
        <v>105.688538</v>
      </c>
      <c r="C38" s="4">
        <v>250.024521</v>
      </c>
      <c r="D38" s="4">
        <f t="shared" si="3"/>
        <v>24.32028493346</v>
      </c>
      <c r="E38" s="4">
        <v>28.813959</v>
      </c>
      <c r="F38" s="4"/>
      <c r="G38" s="4"/>
      <c r="H38" s="4" t="e">
        <f t="shared" si="4"/>
        <v>#DIV/0!</v>
      </c>
      <c r="I38" s="4"/>
    </row>
    <row r="39" spans="1:9">
      <c r="A39" s="7"/>
      <c r="B39" s="4">
        <v>152.406326</v>
      </c>
      <c r="C39" s="4">
        <v>300.023254</v>
      </c>
      <c r="D39" s="4">
        <f t="shared" si="3"/>
        <v>24.302638123256</v>
      </c>
      <c r="E39" s="4">
        <v>28.811178</v>
      </c>
      <c r="F39" s="4"/>
      <c r="G39" s="4"/>
      <c r="H39" s="4" t="e">
        <f t="shared" si="4"/>
        <v>#DIV/0!</v>
      </c>
      <c r="I39" s="4"/>
    </row>
    <row r="40" spans="1:9">
      <c r="A40" s="7"/>
      <c r="B40" s="4">
        <v>203.479919</v>
      </c>
      <c r="C40" s="4">
        <v>349.971497</v>
      </c>
      <c r="D40" s="4">
        <f t="shared" si="3"/>
        <v>24.5341997682551</v>
      </c>
      <c r="E40" s="4">
        <v>28.888325</v>
      </c>
      <c r="F40" s="4"/>
      <c r="G40" s="4"/>
      <c r="H40" s="4" t="e">
        <f t="shared" si="4"/>
        <v>#DIV/0!</v>
      </c>
      <c r="I40" s="4"/>
    </row>
    <row r="41" spans="1:9">
      <c r="A41" s="7"/>
      <c r="B41" s="4">
        <v>258.040466</v>
      </c>
      <c r="C41" s="4">
        <v>400.001678</v>
      </c>
      <c r="D41" s="4">
        <f t="shared" si="3"/>
        <v>24.9010639956617</v>
      </c>
      <c r="E41" s="4">
        <v>29.090931</v>
      </c>
      <c r="F41" s="4"/>
      <c r="G41" s="4"/>
      <c r="H41" s="4" t="e">
        <f t="shared" si="4"/>
        <v>#DIV/0!</v>
      </c>
      <c r="I41" s="4"/>
    </row>
    <row r="42" spans="1:9">
      <c r="A42" s="7"/>
      <c r="B42" s="4">
        <v>312.639069</v>
      </c>
      <c r="C42" s="4">
        <v>450.005249</v>
      </c>
      <c r="D42" s="4">
        <f t="shared" si="3"/>
        <v>25.4504786847006</v>
      </c>
      <c r="E42" s="4">
        <v>29.358856</v>
      </c>
      <c r="F42" s="4"/>
      <c r="G42" s="4"/>
      <c r="H42" s="4" t="e">
        <f t="shared" si="4"/>
        <v>#DIV/0!</v>
      </c>
      <c r="I42" s="4"/>
    </row>
    <row r="43" spans="1:9">
      <c r="A43" s="7"/>
      <c r="B43" s="4">
        <v>368.456879</v>
      </c>
      <c r="C43" s="4">
        <v>500.004547</v>
      </c>
      <c r="D43" s="4">
        <f t="shared" si="3"/>
        <v>26.0483740256335</v>
      </c>
      <c r="E43" s="4">
        <v>29.671492</v>
      </c>
      <c r="F43" s="4"/>
      <c r="G43" s="4"/>
      <c r="H43" s="4" t="e">
        <f t="shared" si="4"/>
        <v>#DIV/0!</v>
      </c>
      <c r="I43" s="4"/>
    </row>
    <row r="44" spans="1:9">
      <c r="A44" s="7"/>
      <c r="B44" s="4">
        <v>427.257019</v>
      </c>
      <c r="C44" s="4">
        <v>549.980286</v>
      </c>
      <c r="D44" s="4">
        <f t="shared" si="3"/>
        <v>26.6074049561572</v>
      </c>
      <c r="E44" s="4">
        <v>30.093658</v>
      </c>
      <c r="F44" s="4"/>
      <c r="G44" s="4"/>
      <c r="H44" s="4" t="e">
        <f t="shared" si="4"/>
        <v>#DIV/0!</v>
      </c>
      <c r="I44" s="4"/>
    </row>
    <row r="45" spans="1:9">
      <c r="A45" s="7"/>
      <c r="B45" s="4">
        <v>495.019226</v>
      </c>
      <c r="C45" s="4">
        <v>599.939941</v>
      </c>
      <c r="D45" s="4">
        <f t="shared" si="3"/>
        <v>26.9647713910039</v>
      </c>
      <c r="E45" s="4">
        <v>30.350471</v>
      </c>
      <c r="F45" s="4"/>
      <c r="G45" s="4"/>
      <c r="H45" s="4" t="e">
        <f t="shared" si="4"/>
        <v>#DIV/0!</v>
      </c>
      <c r="I45" s="4"/>
    </row>
    <row r="46" spans="1:9">
      <c r="A46" s="7"/>
      <c r="B46" s="4">
        <v>574.658142</v>
      </c>
      <c r="C46" s="4">
        <v>649.964233</v>
      </c>
      <c r="D46" s="4">
        <f t="shared" si="3"/>
        <v>27.1134433931242</v>
      </c>
      <c r="E46" s="4">
        <v>30.82839</v>
      </c>
      <c r="F46" s="4"/>
      <c r="G46" s="4"/>
      <c r="H46" s="4" t="e">
        <f t="shared" si="4"/>
        <v>#DIV/0!</v>
      </c>
      <c r="I46" s="4"/>
    </row>
    <row r="47" spans="1:9">
      <c r="A47" s="7"/>
      <c r="B47" s="4">
        <v>667.477356</v>
      </c>
      <c r="C47" s="4">
        <v>699.955078</v>
      </c>
      <c r="D47" s="4">
        <f t="shared" si="3"/>
        <v>27.0926757992426</v>
      </c>
      <c r="E47" s="4">
        <v>31.168001</v>
      </c>
      <c r="F47" s="4"/>
      <c r="G47" s="4"/>
      <c r="H47" s="4" t="e">
        <f t="shared" si="4"/>
        <v>#DIV/0!</v>
      </c>
      <c r="I47" s="4"/>
    </row>
    <row r="48" spans="1:9">
      <c r="A48" s="7"/>
      <c r="B48" s="4">
        <v>756.008301</v>
      </c>
      <c r="C48" s="4">
        <v>740.427795</v>
      </c>
      <c r="D48" s="4">
        <f t="shared" si="3"/>
        <v>26.9289507078272</v>
      </c>
      <c r="E48" s="4">
        <v>31.523623</v>
      </c>
      <c r="F48" s="4"/>
      <c r="G48" s="4"/>
      <c r="H48" s="4" t="e">
        <f t="shared" si="4"/>
        <v>#DIV/0!</v>
      </c>
      <c r="I48" s="4"/>
    </row>
    <row r="49" spans="1:9">
      <c r="A49" s="7"/>
      <c r="B49" s="8">
        <f>(C49/D48)^2</f>
        <v>882.553641550763</v>
      </c>
      <c r="C49" s="4">
        <v>800</v>
      </c>
      <c r="D49" s="4"/>
      <c r="E49" s="4"/>
      <c r="F49" s="8" t="e">
        <f>(G49/H48)^2</f>
        <v>#DIV/0!</v>
      </c>
      <c r="G49" s="4">
        <v>800</v>
      </c>
      <c r="H49" s="4"/>
      <c r="I49" s="4"/>
    </row>
    <row r="50" spans="1:9">
      <c r="A50" s="7"/>
      <c r="B50" s="4">
        <v>1500</v>
      </c>
      <c r="C50" s="8">
        <f>SQRT(B50)*D48</f>
        <v>1042.95377622255</v>
      </c>
      <c r="D50" s="4"/>
      <c r="E50" s="4"/>
      <c r="F50" s="4">
        <v>1500</v>
      </c>
      <c r="G50" s="8" t="e">
        <f>SQRT(F50)*H48</f>
        <v>#DIV/0!</v>
      </c>
      <c r="H50" s="4"/>
      <c r="I50" s="4"/>
    </row>
  </sheetData>
  <mergeCells count="3">
    <mergeCell ref="A3:A18"/>
    <mergeCell ref="A19:A34"/>
    <mergeCell ref="A35:A50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"/>
  <sheetViews>
    <sheetView workbookViewId="0">
      <selection activeCell="L15" sqref="L15"/>
    </sheetView>
  </sheetViews>
  <sheetFormatPr defaultColWidth="9" defaultRowHeight="13.5"/>
  <cols>
    <col min="1" max="1" width="9.26666666666667" customWidth="1"/>
    <col min="2" max="18" width="12.6333333333333" customWidth="1"/>
  </cols>
  <sheetData>
    <row r="1" spans="1:4">
      <c r="A1" s="18" t="s">
        <v>28</v>
      </c>
      <c r="B1" s="19" t="s">
        <v>43</v>
      </c>
      <c r="C1" s="18" t="s">
        <v>30</v>
      </c>
      <c r="D1" s="20" t="s">
        <v>38</v>
      </c>
    </row>
    <row r="2" spans="1:9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>
      <c r="A3" s="6" t="s">
        <v>40</v>
      </c>
      <c r="B3" s="4">
        <v>14.936968</v>
      </c>
      <c r="C3" s="4">
        <v>99.9105</v>
      </c>
      <c r="D3" s="4">
        <f>C3/SQRT(ABS(B3))</f>
        <v>25.8511523484923</v>
      </c>
      <c r="E3" s="4">
        <v>28.322609</v>
      </c>
      <c r="F3" s="4">
        <v>-14.749112</v>
      </c>
      <c r="G3" s="4">
        <v>99.913528</v>
      </c>
      <c r="H3" s="4">
        <f>G3/SQRT(ABS(F3))</f>
        <v>26.0160499441295</v>
      </c>
      <c r="I3" s="4">
        <v>28.128883</v>
      </c>
    </row>
    <row r="4" spans="1:9">
      <c r="A4" s="7"/>
      <c r="B4" s="4">
        <v>35.797325</v>
      </c>
      <c r="C4" s="4">
        <v>149.948822</v>
      </c>
      <c r="D4" s="4">
        <f t="shared" ref="D4:D16" si="0">C4/SQRT(ABS(B4))</f>
        <v>25.0621180296871</v>
      </c>
      <c r="E4" s="4">
        <v>28.226526</v>
      </c>
      <c r="F4" s="4">
        <v>-35.214314</v>
      </c>
      <c r="G4" s="4">
        <v>149.945282</v>
      </c>
      <c r="H4" s="4">
        <f t="shared" ref="H4:H16" si="1">G4/SQRT(ABS(F4))</f>
        <v>25.268135032705</v>
      </c>
      <c r="I4" s="4">
        <v>28.042866</v>
      </c>
    </row>
    <row r="5" spans="1:9">
      <c r="A5" s="7"/>
      <c r="B5" s="4">
        <v>66.585426</v>
      </c>
      <c r="C5" s="4">
        <v>199.997223</v>
      </c>
      <c r="D5" s="4">
        <f t="shared" si="0"/>
        <v>24.5094956267949</v>
      </c>
      <c r="E5" s="4">
        <v>28.133345</v>
      </c>
      <c r="F5" s="4">
        <v>-65.760185</v>
      </c>
      <c r="G5" s="4">
        <v>199.988983</v>
      </c>
      <c r="H5" s="4">
        <f t="shared" si="1"/>
        <v>24.6617879220235</v>
      </c>
      <c r="I5" s="4">
        <v>28.09342</v>
      </c>
    </row>
    <row r="6" spans="1:9">
      <c r="A6" s="7"/>
      <c r="B6" s="4">
        <v>110.597023</v>
      </c>
      <c r="C6" s="4">
        <v>249.984756</v>
      </c>
      <c r="D6" s="4">
        <f t="shared" si="0"/>
        <v>23.7706910675713</v>
      </c>
      <c r="E6" s="4">
        <v>28.156773</v>
      </c>
      <c r="F6" s="4">
        <v>-109.107727</v>
      </c>
      <c r="G6" s="4">
        <v>249.990875</v>
      </c>
      <c r="H6" s="4">
        <f t="shared" si="1"/>
        <v>23.9329593104038</v>
      </c>
      <c r="I6" s="4">
        <v>28.225241</v>
      </c>
    </row>
    <row r="7" spans="1:9">
      <c r="A7" s="7"/>
      <c r="B7" s="4">
        <v>161.751877</v>
      </c>
      <c r="C7" s="4">
        <v>299.990051</v>
      </c>
      <c r="D7" s="4">
        <f t="shared" si="0"/>
        <v>23.5875148897936</v>
      </c>
      <c r="E7" s="4">
        <v>28.302883</v>
      </c>
      <c r="F7" s="4">
        <v>-159.940048</v>
      </c>
      <c r="G7" s="4">
        <v>299.986053</v>
      </c>
      <c r="H7" s="4">
        <f t="shared" si="1"/>
        <v>23.7204242819606</v>
      </c>
      <c r="I7" s="4">
        <v>28.422682</v>
      </c>
    </row>
    <row r="8" spans="1:9">
      <c r="A8" s="7"/>
      <c r="B8" s="4">
        <v>218.984741</v>
      </c>
      <c r="C8" s="4">
        <v>349.968689</v>
      </c>
      <c r="D8" s="4">
        <f t="shared" si="0"/>
        <v>23.6495163565035</v>
      </c>
      <c r="E8" s="4">
        <v>28.528488</v>
      </c>
      <c r="F8" s="4">
        <v>-219.724152</v>
      </c>
      <c r="G8" s="4">
        <v>350.005157</v>
      </c>
      <c r="H8" s="4">
        <f t="shared" si="1"/>
        <v>23.6121506154164</v>
      </c>
      <c r="I8" s="4">
        <v>28.711458</v>
      </c>
    </row>
    <row r="9" spans="1:9">
      <c r="A9" s="7"/>
      <c r="B9" s="4">
        <v>282.396729</v>
      </c>
      <c r="C9" s="4">
        <v>399.982513</v>
      </c>
      <c r="D9" s="4">
        <f t="shared" si="0"/>
        <v>23.8018751956515</v>
      </c>
      <c r="E9" s="4">
        <v>28.861441</v>
      </c>
      <c r="F9" s="4">
        <v>-286.085724</v>
      </c>
      <c r="G9" s="4">
        <v>400.009216</v>
      </c>
      <c r="H9" s="4">
        <f t="shared" si="1"/>
        <v>23.6494967763377</v>
      </c>
      <c r="I9" s="4">
        <v>29.0396</v>
      </c>
    </row>
    <row r="10" spans="1:9">
      <c r="A10" s="7"/>
      <c r="B10" s="4">
        <v>343.073639</v>
      </c>
      <c r="C10" s="4">
        <v>449.993805</v>
      </c>
      <c r="D10" s="4">
        <f t="shared" si="0"/>
        <v>24.2947738292394</v>
      </c>
      <c r="E10" s="4">
        <v>29.301619</v>
      </c>
      <c r="F10" s="4">
        <v>-352.402283</v>
      </c>
      <c r="G10" s="4">
        <v>450.013367</v>
      </c>
      <c r="H10" s="4">
        <f t="shared" si="1"/>
        <v>23.9720987153263</v>
      </c>
      <c r="I10" s="4">
        <v>29.521084</v>
      </c>
    </row>
    <row r="11" spans="1:9">
      <c r="A11" s="7"/>
      <c r="B11" s="4">
        <v>402.432892</v>
      </c>
      <c r="C11" s="4">
        <v>500.024506</v>
      </c>
      <c r="D11" s="4">
        <f t="shared" si="0"/>
        <v>24.9255387813682</v>
      </c>
      <c r="E11" s="4">
        <v>29.810341</v>
      </c>
      <c r="F11" s="4">
        <v>-413.710663</v>
      </c>
      <c r="G11" s="4">
        <v>500.015533</v>
      </c>
      <c r="H11" s="4">
        <f t="shared" si="1"/>
        <v>24.5830145746801</v>
      </c>
      <c r="I11" s="4">
        <v>30.057402</v>
      </c>
    </row>
    <row r="12" spans="1:9">
      <c r="A12" s="7"/>
      <c r="B12" s="4">
        <v>458.624023</v>
      </c>
      <c r="C12" s="4">
        <v>549.967346</v>
      </c>
      <c r="D12" s="4">
        <f t="shared" si="0"/>
        <v>25.6807973901677</v>
      </c>
      <c r="E12" s="4">
        <v>30.360374</v>
      </c>
      <c r="F12" s="4">
        <v>-474.417542</v>
      </c>
      <c r="G12" s="4">
        <v>549.955322</v>
      </c>
      <c r="H12" s="4">
        <f t="shared" si="1"/>
        <v>25.2491661163896</v>
      </c>
      <c r="I12" s="4">
        <v>30.653465</v>
      </c>
    </row>
    <row r="13" spans="1:9">
      <c r="A13" s="7"/>
      <c r="B13" s="4">
        <v>522.518311</v>
      </c>
      <c r="C13" s="4">
        <v>599.950745</v>
      </c>
      <c r="D13" s="4">
        <f t="shared" si="0"/>
        <v>26.2461036615425</v>
      </c>
      <c r="E13" s="4">
        <v>31.006678</v>
      </c>
      <c r="F13" s="4">
        <v>-545.662231</v>
      </c>
      <c r="G13" s="4">
        <v>599.93866</v>
      </c>
      <c r="H13" s="4">
        <f t="shared" si="1"/>
        <v>25.6829497214761</v>
      </c>
      <c r="I13" s="4">
        <v>31.407501</v>
      </c>
    </row>
    <row r="14" spans="1:9">
      <c r="A14" s="7"/>
      <c r="B14" s="4">
        <v>593.833618</v>
      </c>
      <c r="C14" s="4">
        <v>649.977234</v>
      </c>
      <c r="D14" s="4">
        <f t="shared" si="0"/>
        <v>26.6726247663238</v>
      </c>
      <c r="E14" s="4">
        <v>31.727869</v>
      </c>
      <c r="F14" s="4">
        <v>-619.260986</v>
      </c>
      <c r="G14" s="4">
        <v>649.995361</v>
      </c>
      <c r="H14" s="4">
        <f t="shared" si="1"/>
        <v>26.1200135045425</v>
      </c>
      <c r="I14" s="4">
        <v>32.239674</v>
      </c>
    </row>
    <row r="15" spans="1:9">
      <c r="A15" s="7"/>
      <c r="B15" s="4">
        <v>677.46582</v>
      </c>
      <c r="C15" s="4">
        <v>700.00177</v>
      </c>
      <c r="D15" s="4">
        <f t="shared" si="0"/>
        <v>26.89400267761</v>
      </c>
      <c r="E15" s="4">
        <v>32.507191</v>
      </c>
      <c r="F15" s="4">
        <v>-703.277954</v>
      </c>
      <c r="G15" s="4">
        <v>699.951721</v>
      </c>
      <c r="H15" s="4">
        <f t="shared" si="1"/>
        <v>26.393961805628</v>
      </c>
      <c r="I15" s="4">
        <v>33.160885</v>
      </c>
    </row>
    <row r="16" spans="1:9">
      <c r="A16" s="7"/>
      <c r="B16" s="4">
        <v>746.047363</v>
      </c>
      <c r="C16" s="4">
        <v>733.435303</v>
      </c>
      <c r="D16" s="4">
        <f t="shared" si="0"/>
        <v>26.8521219284551</v>
      </c>
      <c r="E16" s="4">
        <v>33.351967</v>
      </c>
      <c r="F16" s="4">
        <v>-771.633789</v>
      </c>
      <c r="G16" s="4">
        <v>733.182678</v>
      </c>
      <c r="H16" s="4">
        <f t="shared" si="1"/>
        <v>26.3940829680522</v>
      </c>
      <c r="I16" s="4">
        <v>34.094894</v>
      </c>
    </row>
    <row r="17" spans="1:9">
      <c r="A17" s="7"/>
      <c r="B17" s="8">
        <f>(C17/D16)^2</f>
        <v>887.611157759043</v>
      </c>
      <c r="C17" s="4">
        <v>800</v>
      </c>
      <c r="D17" s="4"/>
      <c r="E17" s="4"/>
      <c r="F17" s="8">
        <f>(G17/H16)^2</f>
        <v>918.685409314843</v>
      </c>
      <c r="G17" s="4">
        <v>800</v>
      </c>
      <c r="H17" s="4"/>
      <c r="I17" s="4"/>
    </row>
    <row r="18" spans="1:9">
      <c r="A18" s="7"/>
      <c r="B18" s="18">
        <v>1500</v>
      </c>
      <c r="C18" s="21">
        <f>SQRT(B18)*D16</f>
        <v>1039.97821039238</v>
      </c>
      <c r="D18" s="18"/>
      <c r="E18" s="18"/>
      <c r="F18" s="18">
        <v>1500</v>
      </c>
      <c r="G18" s="21">
        <f>SQRT(F18)*H16</f>
        <v>1022.23843773683</v>
      </c>
      <c r="H18" s="18"/>
      <c r="I18" s="18"/>
    </row>
    <row r="19" spans="1:14">
      <c r="A19" s="6" t="s">
        <v>41</v>
      </c>
      <c r="B19" s="4">
        <v>14.61285</v>
      </c>
      <c r="C19" s="4">
        <v>99.932373</v>
      </c>
      <c r="D19" s="4">
        <f>C19/SQRT(ABS(B19))</f>
        <v>26.1419955963139</v>
      </c>
      <c r="E19" s="4">
        <v>27.936861</v>
      </c>
      <c r="F19" s="4">
        <v>-12.644544</v>
      </c>
      <c r="G19" s="4">
        <v>99.916138</v>
      </c>
      <c r="H19" s="4">
        <f>G19/SQRT(ABS(F19))</f>
        <v>28.0985593194811</v>
      </c>
      <c r="I19" s="4">
        <v>26.498398</v>
      </c>
      <c r="J19" s="6" t="s">
        <v>41</v>
      </c>
      <c r="K19" s="4">
        <v>-13.81965</v>
      </c>
      <c r="L19" s="4">
        <v>99.899666</v>
      </c>
      <c r="M19" s="4">
        <f>L19/SQRT(ABS(K19))</f>
        <v>26.8729605243905</v>
      </c>
      <c r="N19" s="4">
        <v>25.402174</v>
      </c>
    </row>
    <row r="20" spans="1:14">
      <c r="A20" s="7"/>
      <c r="B20" s="4">
        <v>34.902214</v>
      </c>
      <c r="C20" s="4">
        <v>149.96167</v>
      </c>
      <c r="D20" s="4">
        <f t="shared" ref="D20:D32" si="2">C20/SQRT(ABS(B20))</f>
        <v>25.3836329762094</v>
      </c>
      <c r="E20" s="4">
        <v>27.589079</v>
      </c>
      <c r="F20" s="4">
        <v>-29.605679</v>
      </c>
      <c r="G20" s="4">
        <v>149.962631</v>
      </c>
      <c r="H20" s="4">
        <f t="shared" ref="H20:H32" si="3">G20/SQRT(ABS(F20))</f>
        <v>27.5610359924045</v>
      </c>
      <c r="I20" s="4">
        <v>26.487074</v>
      </c>
      <c r="J20" s="7"/>
      <c r="K20" s="4">
        <v>-32.493011</v>
      </c>
      <c r="L20" s="4">
        <v>149.963226</v>
      </c>
      <c r="M20" s="4">
        <f t="shared" ref="M20:M32" si="4">L20/SQRT(ABS(K20))</f>
        <v>26.3081188748732</v>
      </c>
      <c r="N20" s="4">
        <v>25.542942</v>
      </c>
    </row>
    <row r="21" spans="1:14">
      <c r="A21" s="7"/>
      <c r="B21" s="4">
        <v>64.498688</v>
      </c>
      <c r="C21" s="4">
        <v>199.989899</v>
      </c>
      <c r="D21" s="4">
        <f t="shared" si="2"/>
        <v>24.9019078002071</v>
      </c>
      <c r="E21" s="4">
        <v>27.361425</v>
      </c>
      <c r="F21" s="4">
        <v>-53.912369</v>
      </c>
      <c r="G21" s="4">
        <v>199.999191</v>
      </c>
      <c r="H21" s="4">
        <f t="shared" si="3"/>
        <v>27.2385528917742</v>
      </c>
      <c r="I21" s="4">
        <v>26.49921</v>
      </c>
      <c r="J21" s="7"/>
      <c r="K21" s="4">
        <v>-60.644016</v>
      </c>
      <c r="L21" s="4">
        <v>199.989822</v>
      </c>
      <c r="M21" s="4">
        <f t="shared" si="4"/>
        <v>25.6811174485334</v>
      </c>
      <c r="N21" s="4">
        <v>25.673443</v>
      </c>
    </row>
    <row r="22" spans="1:14">
      <c r="A22" s="7"/>
      <c r="B22" s="4">
        <v>105.987083</v>
      </c>
      <c r="C22" s="4">
        <v>250.016068</v>
      </c>
      <c r="D22" s="4">
        <f t="shared" si="2"/>
        <v>24.2851869442479</v>
      </c>
      <c r="E22" s="4">
        <v>27.249081</v>
      </c>
      <c r="F22" s="4">
        <v>-87.192589</v>
      </c>
      <c r="G22" s="4">
        <v>249.99852</v>
      </c>
      <c r="H22" s="4">
        <f t="shared" si="3"/>
        <v>26.7730377890606</v>
      </c>
      <c r="I22" s="4">
        <v>26.565691</v>
      </c>
      <c r="J22" s="7"/>
      <c r="K22" s="4">
        <v>-99.592041</v>
      </c>
      <c r="L22" s="4">
        <v>249.971222</v>
      </c>
      <c r="M22" s="4">
        <f t="shared" si="4"/>
        <v>25.048267747837</v>
      </c>
      <c r="N22" s="4">
        <v>25.743307</v>
      </c>
    </row>
    <row r="23" spans="1:14">
      <c r="A23" s="7"/>
      <c r="B23" s="4">
        <v>155.654556</v>
      </c>
      <c r="C23" s="4">
        <v>300.005554</v>
      </c>
      <c r="D23" s="4">
        <f t="shared" si="2"/>
        <v>24.0463063873286</v>
      </c>
      <c r="E23" s="4">
        <v>27.254646</v>
      </c>
      <c r="F23" s="4">
        <v>-125.142426</v>
      </c>
      <c r="G23" s="4">
        <v>300.002777</v>
      </c>
      <c r="H23" s="4">
        <f t="shared" si="3"/>
        <v>26.8177902595953</v>
      </c>
      <c r="I23" s="4">
        <v>26.724379</v>
      </c>
      <c r="J23" s="7"/>
      <c r="K23" s="4">
        <v>-143.974365</v>
      </c>
      <c r="L23" s="4">
        <v>299.987152</v>
      </c>
      <c r="M23" s="4">
        <f t="shared" si="4"/>
        <v>25.0011547955879</v>
      </c>
      <c r="N23" s="4">
        <v>25.931999</v>
      </c>
    </row>
    <row r="24" spans="1:14">
      <c r="A24" s="7"/>
      <c r="B24" s="4">
        <v>214.820541</v>
      </c>
      <c r="C24" s="4">
        <v>349.998993</v>
      </c>
      <c r="D24" s="4">
        <f t="shared" si="2"/>
        <v>23.8797013952416</v>
      </c>
      <c r="E24" s="4">
        <v>27.379238</v>
      </c>
      <c r="F24" s="4">
        <v>-170.249298</v>
      </c>
      <c r="G24" s="4">
        <v>350.008087</v>
      </c>
      <c r="H24" s="4">
        <f t="shared" si="3"/>
        <v>26.8247333763164</v>
      </c>
      <c r="I24" s="4">
        <v>26.929228</v>
      </c>
      <c r="J24" s="7"/>
      <c r="K24" s="4">
        <v>-195.565384</v>
      </c>
      <c r="L24" s="4">
        <v>350.02887</v>
      </c>
      <c r="M24" s="4">
        <f t="shared" si="4"/>
        <v>25.0298284722587</v>
      </c>
      <c r="N24" s="4">
        <v>26.186014</v>
      </c>
    </row>
    <row r="25" spans="1:14">
      <c r="A25" s="7"/>
      <c r="B25" s="4">
        <v>286.541962</v>
      </c>
      <c r="C25" s="4">
        <v>399.966736</v>
      </c>
      <c r="D25" s="4">
        <f t="shared" si="2"/>
        <v>23.6281521501212</v>
      </c>
      <c r="E25" s="4">
        <v>27.56988</v>
      </c>
      <c r="F25" s="4">
        <v>-223.544586</v>
      </c>
      <c r="G25" s="4">
        <v>399.954498</v>
      </c>
      <c r="H25" s="4">
        <f t="shared" si="3"/>
        <v>26.7502907807641</v>
      </c>
      <c r="I25" s="4">
        <v>27.229563</v>
      </c>
      <c r="J25" s="7"/>
      <c r="K25" s="4">
        <v>-253.453369</v>
      </c>
      <c r="L25" s="4">
        <v>399.985657</v>
      </c>
      <c r="M25" s="4">
        <f t="shared" si="4"/>
        <v>25.1243817790803</v>
      </c>
      <c r="N25" s="4">
        <v>26.45636</v>
      </c>
    </row>
    <row r="26" spans="1:14">
      <c r="A26" s="7"/>
      <c r="B26" s="4">
        <v>362.638489</v>
      </c>
      <c r="C26" s="4">
        <v>449.95816</v>
      </c>
      <c r="D26" s="4">
        <f t="shared" si="2"/>
        <v>23.6284473115793</v>
      </c>
      <c r="E26" s="4">
        <v>27.898409</v>
      </c>
      <c r="F26" s="4">
        <v>-277.891266</v>
      </c>
      <c r="G26" s="4">
        <v>450.000824</v>
      </c>
      <c r="H26" s="4">
        <f t="shared" si="3"/>
        <v>26.9945355917864</v>
      </c>
      <c r="I26" s="4">
        <v>27.51605</v>
      </c>
      <c r="J26" s="7"/>
      <c r="K26" s="4">
        <v>-311.226135</v>
      </c>
      <c r="L26" s="4">
        <v>449.945892</v>
      </c>
      <c r="M26" s="4">
        <f t="shared" si="4"/>
        <v>25.504819912122</v>
      </c>
      <c r="N26" s="4">
        <v>26.756134</v>
      </c>
    </row>
    <row r="27" spans="1:14">
      <c r="A27" s="7"/>
      <c r="B27" s="4">
        <v>438.49173</v>
      </c>
      <c r="C27" s="4">
        <v>499.99231</v>
      </c>
      <c r="D27" s="4">
        <f t="shared" si="2"/>
        <v>23.8771573468319</v>
      </c>
      <c r="E27" s="4">
        <v>28.350859</v>
      </c>
      <c r="F27" s="4">
        <v>-330.992737</v>
      </c>
      <c r="G27" s="4">
        <v>499.994019</v>
      </c>
      <c r="H27" s="4">
        <f t="shared" si="3"/>
        <v>27.4824582708977</v>
      </c>
      <c r="I27" s="4">
        <v>28.01791</v>
      </c>
      <c r="J27" s="7"/>
      <c r="K27" s="4">
        <v>-368.959015</v>
      </c>
      <c r="L27" s="4">
        <v>500.015564</v>
      </c>
      <c r="M27" s="4">
        <f t="shared" si="4"/>
        <v>26.0312162339787</v>
      </c>
      <c r="N27" s="4">
        <v>27.218573</v>
      </c>
    </row>
    <row r="28" spans="1:14">
      <c r="A28" s="7"/>
      <c r="B28" s="4">
        <v>516.213074</v>
      </c>
      <c r="C28" s="4">
        <v>549.956543</v>
      </c>
      <c r="D28" s="4">
        <f t="shared" si="2"/>
        <v>24.2054897158613</v>
      </c>
      <c r="E28" s="4">
        <v>28.869997</v>
      </c>
      <c r="F28" s="4">
        <v>-380.986725</v>
      </c>
      <c r="G28" s="4">
        <v>549.96405</v>
      </c>
      <c r="H28" s="4">
        <f t="shared" si="3"/>
        <v>28.1760026682675</v>
      </c>
      <c r="I28" s="4">
        <v>28.788933</v>
      </c>
      <c r="J28" s="7"/>
      <c r="K28" s="4">
        <v>-428.429718</v>
      </c>
      <c r="L28" s="4">
        <v>549.970032</v>
      </c>
      <c r="M28" s="4">
        <f t="shared" si="4"/>
        <v>26.5704696751282</v>
      </c>
      <c r="N28" s="4">
        <v>27.62949</v>
      </c>
    </row>
    <row r="29" spans="1:14">
      <c r="A29" s="7"/>
      <c r="B29" s="4">
        <v>599.232666</v>
      </c>
      <c r="C29" s="4">
        <v>599.960999</v>
      </c>
      <c r="D29" s="4">
        <f t="shared" si="2"/>
        <v>24.5089823788558</v>
      </c>
      <c r="E29" s="4">
        <v>29.551489</v>
      </c>
      <c r="F29" s="4">
        <v>-434.4133</v>
      </c>
      <c r="G29" s="4">
        <v>599.938599</v>
      </c>
      <c r="H29" s="4">
        <f t="shared" si="3"/>
        <v>28.7842718726234</v>
      </c>
      <c r="I29" s="4">
        <v>29.590191</v>
      </c>
      <c r="J29" s="7"/>
      <c r="K29" s="4">
        <v>-496.133789</v>
      </c>
      <c r="L29" s="4">
        <v>599.935913</v>
      </c>
      <c r="M29" s="4">
        <f t="shared" si="4"/>
        <v>26.9342853860132</v>
      </c>
      <c r="N29" s="4">
        <v>28.179747</v>
      </c>
    </row>
    <row r="30" spans="1:14">
      <c r="A30" s="7"/>
      <c r="B30" s="4">
        <v>686.468201</v>
      </c>
      <c r="C30" s="4">
        <v>649.949707</v>
      </c>
      <c r="D30" s="4">
        <f t="shared" si="2"/>
        <v>24.8067311632185</v>
      </c>
      <c r="E30" s="4">
        <v>30.522036</v>
      </c>
      <c r="F30" s="4">
        <v>-491.362885</v>
      </c>
      <c r="G30" s="4">
        <v>649.994812</v>
      </c>
      <c r="H30" s="4">
        <f t="shared" si="3"/>
        <v>29.3230212953121</v>
      </c>
      <c r="I30" s="4">
        <v>30.483473</v>
      </c>
      <c r="J30" s="7"/>
      <c r="K30" s="4">
        <v>-571.231201</v>
      </c>
      <c r="L30" s="4">
        <v>649.967468</v>
      </c>
      <c r="M30" s="4">
        <f t="shared" si="4"/>
        <v>27.1947868726679</v>
      </c>
      <c r="N30" s="4">
        <v>28.797127</v>
      </c>
    </row>
    <row r="31" spans="1:14">
      <c r="A31" s="7"/>
      <c r="B31" s="4">
        <v>783.286987</v>
      </c>
      <c r="C31" s="4">
        <v>699.926208</v>
      </c>
      <c r="D31" s="4">
        <f t="shared" si="2"/>
        <v>25.0087393242012</v>
      </c>
      <c r="E31" s="4">
        <v>31.548595</v>
      </c>
      <c r="F31" s="4">
        <v>-556.557434</v>
      </c>
      <c r="G31" s="4">
        <v>700.003174</v>
      </c>
      <c r="H31" s="4">
        <f t="shared" si="3"/>
        <v>29.6718766704075</v>
      </c>
      <c r="I31" s="4">
        <v>31.505148</v>
      </c>
      <c r="J31" s="7"/>
      <c r="K31" s="4">
        <v>-653.849426</v>
      </c>
      <c r="L31" s="4">
        <v>699.964844</v>
      </c>
      <c r="M31" s="4">
        <f t="shared" si="4"/>
        <v>27.3739427445607</v>
      </c>
      <c r="N31" s="4">
        <v>29.398813</v>
      </c>
    </row>
    <row r="32" spans="1:14">
      <c r="A32" s="7"/>
      <c r="B32" s="4">
        <v>876.509277</v>
      </c>
      <c r="C32" s="4">
        <v>739.070068</v>
      </c>
      <c r="D32" s="4">
        <f t="shared" si="2"/>
        <v>24.9636080626038</v>
      </c>
      <c r="E32" s="4">
        <v>32.638588</v>
      </c>
      <c r="F32" s="4">
        <v>-611.541809</v>
      </c>
      <c r="G32" s="4">
        <v>741.785461</v>
      </c>
      <c r="H32" s="4">
        <f t="shared" si="3"/>
        <v>29.9961308967573</v>
      </c>
      <c r="I32" s="4">
        <v>32.478245</v>
      </c>
      <c r="J32" s="7"/>
      <c r="K32" s="4">
        <v>-729.031189</v>
      </c>
      <c r="L32" s="4">
        <v>736.671814</v>
      </c>
      <c r="M32" s="4">
        <f t="shared" si="4"/>
        <v>27.2835576256671</v>
      </c>
      <c r="N32" s="4">
        <v>30.138077</v>
      </c>
    </row>
    <row r="33" spans="1:14">
      <c r="A33" s="7"/>
      <c r="B33" s="8">
        <f>(C33/D32)^2</f>
        <v>1026.98774972765</v>
      </c>
      <c r="C33" s="4">
        <v>800</v>
      </c>
      <c r="D33" s="4"/>
      <c r="E33" s="4"/>
      <c r="F33" s="8">
        <f>(G33/H32)^2</f>
        <v>711.29457075529</v>
      </c>
      <c r="G33" s="4">
        <v>800</v>
      </c>
      <c r="H33" s="4"/>
      <c r="I33" s="4"/>
      <c r="J33" s="7"/>
      <c r="K33" s="8">
        <f>(L33/M32)^2</f>
        <v>859.761464053875</v>
      </c>
      <c r="L33" s="4">
        <v>800</v>
      </c>
      <c r="M33" s="4"/>
      <c r="N33" s="4"/>
    </row>
    <row r="34" spans="1:14">
      <c r="A34" s="7"/>
      <c r="B34" s="4">
        <v>1500</v>
      </c>
      <c r="C34" s="8">
        <f>SQRT(B34)*D32</f>
        <v>966.836382877136</v>
      </c>
      <c r="D34" s="4"/>
      <c r="E34" s="4"/>
      <c r="F34" s="4">
        <v>1500</v>
      </c>
      <c r="G34" s="8">
        <f>SQRT(F34)*H32</f>
        <v>1161.74515413799</v>
      </c>
      <c r="H34" s="4"/>
      <c r="I34" s="4"/>
      <c r="J34" s="7"/>
      <c r="K34" s="4">
        <v>1500</v>
      </c>
      <c r="L34" s="8">
        <f>SQRT(K34)*M32</f>
        <v>1056.68764309499</v>
      </c>
      <c r="M34" s="4"/>
      <c r="N34" s="4"/>
    </row>
    <row r="35" spans="1:9">
      <c r="A35" s="6" t="s">
        <v>44</v>
      </c>
      <c r="B35" s="4">
        <v>17.241989</v>
      </c>
      <c r="C35" s="4">
        <v>99.929176</v>
      </c>
      <c r="D35" s="4">
        <f>C35/SQRT(ABS(B35))</f>
        <v>24.0657069776922</v>
      </c>
      <c r="E35" s="4">
        <v>29.377464</v>
      </c>
      <c r="F35" s="4">
        <v>-17.439262</v>
      </c>
      <c r="G35" s="4">
        <v>99.938675</v>
      </c>
      <c r="H35" s="4">
        <f>G35/SQRT(ABS(F35))</f>
        <v>23.9314788100265</v>
      </c>
      <c r="I35" s="4">
        <v>28.665091</v>
      </c>
    </row>
    <row r="36" spans="1:9">
      <c r="A36" s="7"/>
      <c r="B36" s="4">
        <v>41.405647</v>
      </c>
      <c r="C36" s="4">
        <v>149.96019</v>
      </c>
      <c r="D36" s="4">
        <f t="shared" ref="D36:D48" si="5">C36/SQRT(ABS(B36))</f>
        <v>23.3048436892025</v>
      </c>
      <c r="E36" s="4">
        <v>29.016647</v>
      </c>
      <c r="F36" s="4">
        <v>-42.068073</v>
      </c>
      <c r="G36" s="4">
        <v>149.959183</v>
      </c>
      <c r="H36" s="4">
        <f t="shared" ref="H36:H48" si="6">G36/SQRT(ABS(F36))</f>
        <v>23.1204752123971</v>
      </c>
      <c r="I36" s="4">
        <v>28.401033</v>
      </c>
    </row>
    <row r="37" spans="1:9">
      <c r="A37" s="7"/>
      <c r="B37" s="4">
        <v>77.10627</v>
      </c>
      <c r="C37" s="4">
        <v>199.994156</v>
      </c>
      <c r="D37" s="4">
        <f t="shared" si="5"/>
        <v>22.7757379872097</v>
      </c>
      <c r="E37" s="4">
        <v>28.746855</v>
      </c>
      <c r="F37" s="4">
        <v>-80.034332</v>
      </c>
      <c r="G37" s="4">
        <v>199.994659</v>
      </c>
      <c r="H37" s="4">
        <f t="shared" si="6"/>
        <v>22.3552862620303</v>
      </c>
      <c r="I37" s="4">
        <v>28.164749</v>
      </c>
    </row>
    <row r="38" spans="1:9">
      <c r="A38" s="7"/>
      <c r="B38" s="4">
        <v>128.068939</v>
      </c>
      <c r="C38" s="4">
        <v>249.983429</v>
      </c>
      <c r="D38" s="4">
        <f t="shared" si="5"/>
        <v>22.0896744355049</v>
      </c>
      <c r="E38" s="4">
        <v>28.573389</v>
      </c>
      <c r="F38" s="4">
        <v>-135.401672</v>
      </c>
      <c r="G38" s="4">
        <v>249.994156</v>
      </c>
      <c r="H38" s="4">
        <f t="shared" si="6"/>
        <v>21.4841335244733</v>
      </c>
      <c r="I38" s="4">
        <v>28.036425</v>
      </c>
    </row>
    <row r="39" spans="1:9">
      <c r="A39" s="7"/>
      <c r="B39" s="4">
        <v>188.651886</v>
      </c>
      <c r="C39" s="4">
        <v>300.005859</v>
      </c>
      <c r="D39" s="4">
        <f t="shared" si="5"/>
        <v>21.8423398824022</v>
      </c>
      <c r="E39" s="4">
        <v>28.515038</v>
      </c>
      <c r="F39" s="4">
        <v>-196.312439</v>
      </c>
      <c r="G39" s="4">
        <v>299.988525</v>
      </c>
      <c r="H39" s="4">
        <f t="shared" si="6"/>
        <v>21.410693439127</v>
      </c>
      <c r="I39" s="4">
        <v>27.991106</v>
      </c>
    </row>
    <row r="40" spans="1:9">
      <c r="A40" s="7"/>
      <c r="B40" s="4">
        <v>256.877594</v>
      </c>
      <c r="C40" s="4">
        <v>349.997131</v>
      </c>
      <c r="D40" s="4">
        <f t="shared" si="5"/>
        <v>21.8374222607928</v>
      </c>
      <c r="E40" s="4">
        <v>28.533531</v>
      </c>
      <c r="F40" s="4">
        <v>-258.441376</v>
      </c>
      <c r="G40" s="4">
        <v>349.985901</v>
      </c>
      <c r="H40" s="4">
        <f t="shared" si="6"/>
        <v>21.7705563199518</v>
      </c>
      <c r="I40" s="4">
        <v>28.035334</v>
      </c>
    </row>
    <row r="41" spans="1:9">
      <c r="A41" s="7"/>
      <c r="B41" s="4">
        <v>334.140839</v>
      </c>
      <c r="C41" s="4">
        <v>399.979523</v>
      </c>
      <c r="D41" s="4">
        <f t="shared" si="5"/>
        <v>21.8812928588844</v>
      </c>
      <c r="E41" s="4">
        <v>28.645443</v>
      </c>
      <c r="F41" s="4">
        <v>-326.177124</v>
      </c>
      <c r="G41" s="4">
        <v>399.971039</v>
      </c>
      <c r="H41" s="4">
        <f t="shared" si="6"/>
        <v>22.1463315109308</v>
      </c>
      <c r="I41" s="4">
        <v>28.165752</v>
      </c>
    </row>
    <row r="42" spans="1:9">
      <c r="A42" s="7"/>
      <c r="B42" s="4">
        <v>410.003815</v>
      </c>
      <c r="C42" s="4">
        <v>449.999939</v>
      </c>
      <c r="D42" s="4">
        <f t="shared" si="5"/>
        <v>22.2238095173623</v>
      </c>
      <c r="E42" s="4">
        <v>28.847933</v>
      </c>
      <c r="F42" s="4">
        <v>-394.289368</v>
      </c>
      <c r="G42" s="4">
        <v>449.970703</v>
      </c>
      <c r="H42" s="4">
        <f t="shared" si="6"/>
        <v>22.6608765615169</v>
      </c>
      <c r="I42" s="4">
        <v>28.557993</v>
      </c>
    </row>
    <row r="43" spans="1:9">
      <c r="A43" s="7"/>
      <c r="B43" s="4">
        <v>482.874756</v>
      </c>
      <c r="C43" s="4">
        <v>499.992249</v>
      </c>
      <c r="D43" s="4">
        <f t="shared" si="5"/>
        <v>22.7533852940833</v>
      </c>
      <c r="E43" s="4">
        <v>29.299185</v>
      </c>
      <c r="F43" s="4">
        <v>-460.348907</v>
      </c>
      <c r="G43" s="4">
        <v>500.017487</v>
      </c>
      <c r="H43" s="4">
        <f t="shared" si="6"/>
        <v>23.3045990236931</v>
      </c>
      <c r="I43" s="4">
        <v>29.01689</v>
      </c>
    </row>
    <row r="44" spans="1:9">
      <c r="A44" s="7"/>
      <c r="B44" s="4">
        <v>560.620544</v>
      </c>
      <c r="C44" s="4">
        <v>550.013367</v>
      </c>
      <c r="D44" s="4">
        <f t="shared" si="5"/>
        <v>23.2294399902339</v>
      </c>
      <c r="E44" s="4">
        <v>29.972214</v>
      </c>
      <c r="F44" s="4">
        <v>-528.761475</v>
      </c>
      <c r="G44" s="4">
        <v>550.000427</v>
      </c>
      <c r="H44" s="4">
        <f t="shared" si="6"/>
        <v>23.9184550422911</v>
      </c>
      <c r="I44" s="4">
        <v>29.648834</v>
      </c>
    </row>
    <row r="45" spans="1:9">
      <c r="A45" s="7"/>
      <c r="B45" s="4">
        <v>645.110413</v>
      </c>
      <c r="C45" s="4">
        <v>599.980042</v>
      </c>
      <c r="D45" s="4">
        <f t="shared" si="5"/>
        <v>23.6221693135177</v>
      </c>
      <c r="E45" s="4">
        <v>30.897221</v>
      </c>
      <c r="F45" s="4">
        <v>-599.086548</v>
      </c>
      <c r="G45" s="4">
        <v>599.996826</v>
      </c>
      <c r="H45" s="4">
        <f t="shared" si="6"/>
        <v>24.5134348290023</v>
      </c>
      <c r="I45" s="4">
        <v>30.147434</v>
      </c>
    </row>
    <row r="46" spans="1:9">
      <c r="A46" s="7"/>
      <c r="B46" s="4">
        <v>735.794739</v>
      </c>
      <c r="C46" s="4">
        <v>649.958191</v>
      </c>
      <c r="D46" s="4">
        <f t="shared" si="5"/>
        <v>23.9611182328983</v>
      </c>
      <c r="E46" s="4">
        <v>31.746082</v>
      </c>
      <c r="F46" s="4">
        <v>-676.269043</v>
      </c>
      <c r="G46" s="4">
        <v>649.985901</v>
      </c>
      <c r="H46" s="4">
        <f t="shared" si="6"/>
        <v>24.9944844155922</v>
      </c>
      <c r="I46" s="4">
        <v>30.833786</v>
      </c>
    </row>
    <row r="47" spans="1:9">
      <c r="A47" s="7"/>
      <c r="B47" s="4">
        <v>839.00293</v>
      </c>
      <c r="C47" s="4">
        <v>699.991882</v>
      </c>
      <c r="D47" s="4">
        <f t="shared" si="5"/>
        <v>24.1663613296228</v>
      </c>
      <c r="E47" s="4">
        <v>32.743877</v>
      </c>
      <c r="F47" s="4">
        <v>-773.93219</v>
      </c>
      <c r="G47" s="4">
        <v>699.988342</v>
      </c>
      <c r="H47" s="4">
        <f t="shared" si="6"/>
        <v>25.1616636045196</v>
      </c>
      <c r="I47" s="4">
        <v>31.678492</v>
      </c>
    </row>
    <row r="48" spans="1:9">
      <c r="A48" s="7"/>
      <c r="B48" s="4">
        <v>950.8255</v>
      </c>
      <c r="C48" s="4">
        <v>739.726379</v>
      </c>
      <c r="D48" s="4">
        <f t="shared" si="5"/>
        <v>23.9894723586524</v>
      </c>
      <c r="E48" s="4">
        <v>33.777615</v>
      </c>
      <c r="F48" s="4">
        <v>-879.272278</v>
      </c>
      <c r="G48" s="4">
        <v>741.226685</v>
      </c>
      <c r="H48" s="4">
        <f t="shared" si="6"/>
        <v>24.9970843464114</v>
      </c>
      <c r="I48" s="4">
        <v>32.646202</v>
      </c>
    </row>
    <row r="49" spans="1:9">
      <c r="A49" s="7"/>
      <c r="B49" s="8">
        <f>(C49/D48)^2</f>
        <v>1112.08653447715</v>
      </c>
      <c r="C49" s="4">
        <v>800</v>
      </c>
      <c r="D49" s="4"/>
      <c r="E49" s="4"/>
      <c r="F49" s="8">
        <f>(G49/H48)^2</f>
        <v>1024.23889213277</v>
      </c>
      <c r="G49" s="4">
        <v>800</v>
      </c>
      <c r="H49" s="4"/>
      <c r="I49" s="4"/>
    </row>
    <row r="50" spans="1:9">
      <c r="A50" s="7"/>
      <c r="B50" s="4">
        <v>1500</v>
      </c>
      <c r="C50" s="8">
        <f>SQRT(B50)*D48</f>
        <v>929.10826929364</v>
      </c>
      <c r="D50" s="4"/>
      <c r="E50" s="4"/>
      <c r="F50" s="4">
        <v>1500</v>
      </c>
      <c r="G50" s="8">
        <f>SQRT(F50)*H48</f>
        <v>968.132913773934</v>
      </c>
      <c r="H50" s="4"/>
      <c r="I50" s="4"/>
    </row>
    <row r="51" spans="1:18">
      <c r="A51" s="6" t="s">
        <v>42</v>
      </c>
      <c r="B51" s="4">
        <v>14.879992</v>
      </c>
      <c r="C51" s="4">
        <v>99.880745</v>
      </c>
      <c r="D51" s="4">
        <f>C51/SQRT(ABS(B51))</f>
        <v>25.8928839101255</v>
      </c>
      <c r="E51" s="4">
        <v>27.145123</v>
      </c>
      <c r="F51" s="4">
        <v>-13.81965</v>
      </c>
      <c r="G51" s="4">
        <v>99.899666</v>
      </c>
      <c r="H51" s="4">
        <f>G51/SQRT(ABS(F51))</f>
        <v>26.8729605243905</v>
      </c>
      <c r="I51" s="4">
        <v>25.402174</v>
      </c>
      <c r="J51" s="6" t="s">
        <v>42</v>
      </c>
      <c r="K51" s="4">
        <v>14.689682</v>
      </c>
      <c r="L51" s="4">
        <v>99.893646</v>
      </c>
      <c r="M51" s="4">
        <f>L51/SQRT(ABS(K51))</f>
        <v>26.0634358998838</v>
      </c>
      <c r="N51" s="4">
        <v>28.755438</v>
      </c>
      <c r="O51" s="4">
        <v>-14.101003</v>
      </c>
      <c r="P51" s="4">
        <v>99.916069</v>
      </c>
      <c r="Q51" s="4">
        <f>P51/SQRT(ABS(O51))</f>
        <v>26.6078838913682</v>
      </c>
      <c r="R51" s="4">
        <v>27.818796</v>
      </c>
    </row>
    <row r="52" spans="1:18">
      <c r="A52" s="7"/>
      <c r="B52" s="4">
        <v>35.472733</v>
      </c>
      <c r="C52" s="4">
        <v>149.960846</v>
      </c>
      <c r="D52" s="4">
        <f t="shared" ref="D52:D64" si="7">C52/SQRT(ABS(B52))</f>
        <v>25.1785407685427</v>
      </c>
      <c r="E52" s="4">
        <v>27.099581</v>
      </c>
      <c r="F52" s="4">
        <v>-32.493011</v>
      </c>
      <c r="G52" s="4">
        <v>149.963226</v>
      </c>
      <c r="H52" s="4">
        <f t="shared" ref="H52:H64" si="8">G52/SQRT(ABS(F52))</f>
        <v>26.3081188748732</v>
      </c>
      <c r="I52" s="4">
        <v>25.542942</v>
      </c>
      <c r="J52" s="7"/>
      <c r="K52" s="4">
        <v>34.701099</v>
      </c>
      <c r="L52" s="4">
        <v>149.96875</v>
      </c>
      <c r="M52" s="4">
        <f t="shared" ref="M52:M64" si="9">L52/SQRT(ABS(K52))</f>
        <v>25.4582857587375</v>
      </c>
      <c r="N52" s="4">
        <v>28.560492</v>
      </c>
      <c r="O52" s="4">
        <v>-33.089218</v>
      </c>
      <c r="P52" s="4">
        <v>149.961761</v>
      </c>
      <c r="Q52" s="4">
        <f t="shared" ref="Q52:Q64" si="10">P52/SQRT(ABS(O52))</f>
        <v>26.0697748191682</v>
      </c>
      <c r="R52" s="4">
        <v>27.734306</v>
      </c>
    </row>
    <row r="53" spans="1:18">
      <c r="A53" s="7"/>
      <c r="B53" s="4">
        <v>66.187935</v>
      </c>
      <c r="C53" s="4">
        <v>199.985886</v>
      </c>
      <c r="D53" s="4">
        <f t="shared" si="7"/>
        <v>24.5815877258561</v>
      </c>
      <c r="E53" s="4">
        <v>27.083914</v>
      </c>
      <c r="F53" s="4">
        <v>-60.644016</v>
      </c>
      <c r="G53" s="4">
        <v>199.989822</v>
      </c>
      <c r="H53" s="4">
        <f t="shared" si="8"/>
        <v>25.6811174485334</v>
      </c>
      <c r="I53" s="4">
        <v>25.673443</v>
      </c>
      <c r="J53" s="7"/>
      <c r="K53" s="4">
        <v>65.096916</v>
      </c>
      <c r="L53" s="4">
        <v>199.990082</v>
      </c>
      <c r="M53" s="4">
        <f t="shared" si="9"/>
        <v>24.7872445428845</v>
      </c>
      <c r="N53" s="4">
        <v>28.413542</v>
      </c>
      <c r="O53" s="4">
        <v>-61.789257</v>
      </c>
      <c r="P53" s="4">
        <v>199.998154</v>
      </c>
      <c r="Q53" s="4">
        <f t="shared" si="10"/>
        <v>25.4430692879272</v>
      </c>
      <c r="R53" s="4">
        <v>27.687807</v>
      </c>
    </row>
    <row r="54" spans="1:18">
      <c r="A54" s="7"/>
      <c r="B54" s="4">
        <v>108.417007</v>
      </c>
      <c r="C54" s="4">
        <v>250.009018</v>
      </c>
      <c r="D54" s="4">
        <f t="shared" si="7"/>
        <v>24.0108186362704</v>
      </c>
      <c r="E54" s="4">
        <v>27.114317</v>
      </c>
      <c r="F54" s="4">
        <v>-99.592041</v>
      </c>
      <c r="G54" s="4">
        <v>249.971222</v>
      </c>
      <c r="H54" s="4">
        <f t="shared" si="8"/>
        <v>25.048267747837</v>
      </c>
      <c r="I54" s="4">
        <v>25.743307</v>
      </c>
      <c r="J54" s="7"/>
      <c r="K54" s="4">
        <v>107.781677</v>
      </c>
      <c r="L54" s="4">
        <v>249.976944</v>
      </c>
      <c r="M54" s="4">
        <f t="shared" si="9"/>
        <v>24.0783923100918</v>
      </c>
      <c r="N54" s="4">
        <v>28.317247</v>
      </c>
      <c r="O54" s="4">
        <v>-101.956154</v>
      </c>
      <c r="P54" s="4">
        <v>249.994553</v>
      </c>
      <c r="Q54" s="4">
        <f t="shared" si="10"/>
        <v>24.7584711852321</v>
      </c>
      <c r="R54" s="4">
        <v>27.693317</v>
      </c>
    </row>
    <row r="55" spans="1:18">
      <c r="A55" s="7"/>
      <c r="B55" s="4">
        <v>155.712097</v>
      </c>
      <c r="C55" s="4">
        <v>299.998474</v>
      </c>
      <c r="D55" s="4">
        <f t="shared" si="7"/>
        <v>24.0412956288035</v>
      </c>
      <c r="E55" s="4">
        <v>27.215736</v>
      </c>
      <c r="F55" s="4">
        <v>-143.974365</v>
      </c>
      <c r="G55" s="4">
        <v>299.987152</v>
      </c>
      <c r="H55" s="4">
        <f t="shared" si="8"/>
        <v>25.0011547955879</v>
      </c>
      <c r="I55" s="4">
        <v>25.931999</v>
      </c>
      <c r="J55" s="7"/>
      <c r="K55" s="4">
        <v>157.316101</v>
      </c>
      <c r="L55" s="4">
        <v>300.011719</v>
      </c>
      <c r="M55" s="4">
        <f t="shared" si="9"/>
        <v>23.9194743985999</v>
      </c>
      <c r="N55" s="4">
        <v>28.269125</v>
      </c>
      <c r="O55" s="4">
        <v>-148.127838</v>
      </c>
      <c r="P55" s="4">
        <v>300.010468</v>
      </c>
      <c r="Q55" s="4">
        <f t="shared" si="10"/>
        <v>24.6500648614409</v>
      </c>
      <c r="R55" s="4">
        <v>27.770521</v>
      </c>
    </row>
    <row r="56" spans="1:18">
      <c r="A56" s="7"/>
      <c r="B56" s="4">
        <v>207.84552</v>
      </c>
      <c r="C56" s="4">
        <v>349.992706</v>
      </c>
      <c r="D56" s="4">
        <f t="shared" si="7"/>
        <v>24.2766445500036</v>
      </c>
      <c r="E56" s="4">
        <v>27.40184</v>
      </c>
      <c r="F56" s="4">
        <v>-195.565384</v>
      </c>
      <c r="G56" s="4">
        <v>350.02887</v>
      </c>
      <c r="H56" s="4">
        <f t="shared" si="8"/>
        <v>25.0298284722587</v>
      </c>
      <c r="I56" s="4">
        <v>26.186014</v>
      </c>
      <c r="J56" s="7"/>
      <c r="K56" s="4">
        <v>211.136932</v>
      </c>
      <c r="L56" s="4">
        <v>350.0047</v>
      </c>
      <c r="M56" s="4">
        <f t="shared" si="9"/>
        <v>24.0875025127561</v>
      </c>
      <c r="N56" s="4">
        <v>28.322758</v>
      </c>
      <c r="O56" s="4">
        <v>-202.366135</v>
      </c>
      <c r="P56" s="4">
        <v>349.988495</v>
      </c>
      <c r="Q56" s="4">
        <f t="shared" si="10"/>
        <v>24.602817758429</v>
      </c>
      <c r="R56" s="4">
        <v>27.912897</v>
      </c>
    </row>
    <row r="57" spans="1:18">
      <c r="A57" s="7"/>
      <c r="B57" s="4">
        <v>262.697632</v>
      </c>
      <c r="C57" s="4">
        <v>400.007629</v>
      </c>
      <c r="D57" s="4">
        <f t="shared" si="7"/>
        <v>24.6797181339392</v>
      </c>
      <c r="E57" s="4">
        <v>27.668068</v>
      </c>
      <c r="F57" s="4">
        <v>-253.453369</v>
      </c>
      <c r="G57" s="4">
        <v>399.985657</v>
      </c>
      <c r="H57" s="4">
        <f t="shared" si="8"/>
        <v>25.1243817790803</v>
      </c>
      <c r="I57" s="4">
        <v>26.45636</v>
      </c>
      <c r="J57" s="7"/>
      <c r="K57" s="4">
        <v>268.792358</v>
      </c>
      <c r="L57" s="4">
        <v>400.004639</v>
      </c>
      <c r="M57" s="4">
        <f t="shared" si="9"/>
        <v>24.3981315963726</v>
      </c>
      <c r="N57" s="4">
        <v>28.447439</v>
      </c>
      <c r="O57" s="4">
        <v>-262.681946</v>
      </c>
      <c r="P57" s="4">
        <v>399.991638</v>
      </c>
      <c r="Q57" s="4">
        <f t="shared" si="10"/>
        <v>24.6794683510895</v>
      </c>
      <c r="R57" s="4">
        <v>28.191702</v>
      </c>
    </row>
    <row r="58" spans="1:18">
      <c r="A58" s="7"/>
      <c r="B58" s="4">
        <v>317.253998</v>
      </c>
      <c r="C58" s="4">
        <v>449.994141</v>
      </c>
      <c r="D58" s="4">
        <f t="shared" si="7"/>
        <v>25.2640694984376</v>
      </c>
      <c r="E58" s="4">
        <v>28.014565</v>
      </c>
      <c r="F58" s="4">
        <v>-311.226135</v>
      </c>
      <c r="G58" s="4">
        <v>449.945892</v>
      </c>
      <c r="H58" s="4">
        <f t="shared" si="8"/>
        <v>25.504819912122</v>
      </c>
      <c r="I58" s="4">
        <v>26.756134</v>
      </c>
      <c r="J58" s="7"/>
      <c r="K58" s="4">
        <v>325.512909</v>
      </c>
      <c r="L58" s="4">
        <v>449.985535</v>
      </c>
      <c r="M58" s="4">
        <f t="shared" si="9"/>
        <v>24.9410334758343</v>
      </c>
      <c r="N58" s="4">
        <v>28.620827</v>
      </c>
      <c r="O58" s="4">
        <v>-323.425964</v>
      </c>
      <c r="P58" s="4">
        <v>449.996429</v>
      </c>
      <c r="Q58" s="4">
        <f t="shared" si="10"/>
        <v>25.0219773571824</v>
      </c>
      <c r="R58" s="4">
        <v>28.50226</v>
      </c>
    </row>
    <row r="59" spans="1:18">
      <c r="A59" s="7"/>
      <c r="B59" s="4">
        <v>373.189148</v>
      </c>
      <c r="C59" s="4">
        <v>500.00119</v>
      </c>
      <c r="D59" s="4">
        <f t="shared" si="7"/>
        <v>25.882518599356</v>
      </c>
      <c r="E59" s="4">
        <v>28.431828</v>
      </c>
      <c r="F59" s="4">
        <v>-368.959015</v>
      </c>
      <c r="G59" s="4">
        <v>500.015564</v>
      </c>
      <c r="H59" s="4">
        <f t="shared" si="8"/>
        <v>26.0312162339787</v>
      </c>
      <c r="I59" s="4">
        <v>27.218573</v>
      </c>
      <c r="J59" s="7"/>
      <c r="K59" s="4">
        <v>384.308502</v>
      </c>
      <c r="L59" s="4">
        <v>500.028473</v>
      </c>
      <c r="M59" s="4">
        <f t="shared" si="9"/>
        <v>25.506727284946</v>
      </c>
      <c r="N59" s="4">
        <v>28.863489</v>
      </c>
      <c r="O59" s="4">
        <v>-383.010925</v>
      </c>
      <c r="P59" s="4">
        <v>499.9841</v>
      </c>
      <c r="Q59" s="4">
        <f t="shared" si="10"/>
        <v>25.5476296953638</v>
      </c>
      <c r="R59" s="4">
        <v>28.844511</v>
      </c>
    </row>
    <row r="60" spans="1:18">
      <c r="A60" s="7"/>
      <c r="B60" s="4">
        <v>431.34375</v>
      </c>
      <c r="C60" s="4">
        <v>550.010986</v>
      </c>
      <c r="D60" s="4">
        <f t="shared" si="7"/>
        <v>26.4825383221131</v>
      </c>
      <c r="E60" s="4">
        <v>28.837732</v>
      </c>
      <c r="F60" s="4">
        <v>-428.429718</v>
      </c>
      <c r="G60" s="4">
        <v>549.970032</v>
      </c>
      <c r="H60" s="4">
        <f t="shared" si="8"/>
        <v>26.5704696751282</v>
      </c>
      <c r="I60" s="4">
        <v>27.62949</v>
      </c>
      <c r="J60" s="7"/>
      <c r="K60" s="4">
        <v>444.727142</v>
      </c>
      <c r="L60" s="4">
        <v>549.967285</v>
      </c>
      <c r="M60" s="4">
        <f t="shared" si="9"/>
        <v>26.0789461950235</v>
      </c>
      <c r="N60" s="4">
        <v>29.398973</v>
      </c>
      <c r="O60" s="4">
        <v>-442.995209</v>
      </c>
      <c r="P60" s="4">
        <v>549.991638</v>
      </c>
      <c r="Q60" s="4">
        <f t="shared" si="10"/>
        <v>26.131032610011</v>
      </c>
      <c r="R60" s="4">
        <v>29.218475</v>
      </c>
    </row>
    <row r="61" spans="1:18">
      <c r="A61" s="7"/>
      <c r="B61" s="4">
        <v>500.352386</v>
      </c>
      <c r="C61" s="4">
        <v>599.947632</v>
      </c>
      <c r="D61" s="4">
        <f t="shared" si="7"/>
        <v>26.8210240731273</v>
      </c>
      <c r="E61" s="4">
        <v>29.320621</v>
      </c>
      <c r="F61" s="4">
        <v>-496.133789</v>
      </c>
      <c r="G61" s="4">
        <v>599.935913</v>
      </c>
      <c r="H61" s="4">
        <f t="shared" si="8"/>
        <v>26.9342853860132</v>
      </c>
      <c r="I61" s="4">
        <v>28.179747</v>
      </c>
      <c r="J61" s="7"/>
      <c r="K61" s="4">
        <v>517.782959</v>
      </c>
      <c r="L61" s="4">
        <v>599.980103</v>
      </c>
      <c r="M61" s="4">
        <f t="shared" si="9"/>
        <v>26.3671367542798</v>
      </c>
      <c r="N61" s="4">
        <v>30.126984</v>
      </c>
      <c r="O61" s="4">
        <v>-511.453583</v>
      </c>
      <c r="P61" s="4">
        <v>599.914063</v>
      </c>
      <c r="Q61" s="4">
        <f t="shared" si="10"/>
        <v>26.5268651682744</v>
      </c>
      <c r="R61" s="4">
        <v>29.659113</v>
      </c>
    </row>
    <row r="62" spans="1:18">
      <c r="A62" s="7"/>
      <c r="B62" s="4">
        <v>581.682922</v>
      </c>
      <c r="C62" s="4">
        <v>649.958618</v>
      </c>
      <c r="D62" s="4">
        <f t="shared" si="7"/>
        <v>26.9489935181619</v>
      </c>
      <c r="E62" s="4">
        <v>30.038277</v>
      </c>
      <c r="F62" s="4">
        <v>-571.231201</v>
      </c>
      <c r="G62" s="4">
        <v>649.967468</v>
      </c>
      <c r="H62" s="4">
        <f t="shared" si="8"/>
        <v>27.1947868726679</v>
      </c>
      <c r="I62" s="4">
        <v>28.797127</v>
      </c>
      <c r="J62" s="7"/>
      <c r="K62" s="4">
        <v>601.741943</v>
      </c>
      <c r="L62" s="4">
        <v>649.946167</v>
      </c>
      <c r="M62" s="4">
        <f t="shared" si="9"/>
        <v>26.4955076455937</v>
      </c>
      <c r="N62" s="4">
        <v>30.849274</v>
      </c>
      <c r="O62" s="4">
        <v>-587.084595</v>
      </c>
      <c r="P62" s="4">
        <v>649.913147</v>
      </c>
      <c r="Q62" s="4">
        <f t="shared" si="10"/>
        <v>26.8228536473592</v>
      </c>
      <c r="R62" s="4">
        <v>30.311733</v>
      </c>
    </row>
    <row r="63" spans="1:18">
      <c r="A63" s="7"/>
      <c r="B63" s="4">
        <v>677.464905</v>
      </c>
      <c r="C63" s="4">
        <v>699.948853</v>
      </c>
      <c r="D63" s="4">
        <f t="shared" si="7"/>
        <v>26.8919877718649</v>
      </c>
      <c r="E63" s="4">
        <v>30.738163</v>
      </c>
      <c r="F63" s="4">
        <v>-653.849426</v>
      </c>
      <c r="G63" s="4">
        <v>699.964844</v>
      </c>
      <c r="H63" s="4">
        <f t="shared" si="8"/>
        <v>27.3739427445607</v>
      </c>
      <c r="I63" s="4">
        <v>29.398813</v>
      </c>
      <c r="J63" s="7"/>
      <c r="K63" s="4">
        <v>700.319275</v>
      </c>
      <c r="L63" s="4">
        <v>699.90387</v>
      </c>
      <c r="M63" s="4">
        <f t="shared" si="9"/>
        <v>26.4478488993675</v>
      </c>
      <c r="N63" s="4">
        <v>31.565662</v>
      </c>
      <c r="O63" s="4">
        <v>-669.725708</v>
      </c>
      <c r="P63" s="4">
        <v>699.9729</v>
      </c>
      <c r="Q63" s="4">
        <f t="shared" si="10"/>
        <v>27.0478495011344</v>
      </c>
      <c r="R63" s="4">
        <v>30.99197</v>
      </c>
    </row>
    <row r="64" spans="1:18">
      <c r="A64" s="7"/>
      <c r="B64" s="4">
        <v>762.632324</v>
      </c>
      <c r="C64" s="4">
        <v>738.281616</v>
      </c>
      <c r="D64" s="4">
        <f t="shared" si="7"/>
        <v>26.7340311507457</v>
      </c>
      <c r="E64" s="4">
        <v>31.541126</v>
      </c>
      <c r="F64" s="4">
        <v>-729.031189</v>
      </c>
      <c r="G64" s="4">
        <v>736.671814</v>
      </c>
      <c r="H64" s="4">
        <f t="shared" si="8"/>
        <v>27.2835576256671</v>
      </c>
      <c r="I64" s="4">
        <v>30.138077</v>
      </c>
      <c r="J64" s="7"/>
      <c r="K64" s="4">
        <v>784.24884</v>
      </c>
      <c r="L64" s="4">
        <v>736.995239</v>
      </c>
      <c r="M64" s="4">
        <f t="shared" si="9"/>
        <v>26.317082372946</v>
      </c>
      <c r="N64" s="4">
        <v>32.460121</v>
      </c>
      <c r="O64" s="4">
        <v>-741.446533</v>
      </c>
      <c r="P64" s="4">
        <v>734.46698</v>
      </c>
      <c r="Q64" s="4">
        <f t="shared" si="10"/>
        <v>26.9731927756879</v>
      </c>
      <c r="R64" s="4">
        <v>31.697302</v>
      </c>
    </row>
    <row r="65" spans="1:18">
      <c r="A65" s="7"/>
      <c r="B65" s="8">
        <f>(C65/D64)^2</f>
        <v>895.470069591412</v>
      </c>
      <c r="C65" s="4">
        <v>800</v>
      </c>
      <c r="D65" s="4"/>
      <c r="E65" s="4"/>
      <c r="F65" s="8">
        <f>(G65/H64)^2</f>
        <v>859.761464053875</v>
      </c>
      <c r="G65" s="4">
        <v>800</v>
      </c>
      <c r="H65" s="4"/>
      <c r="I65" s="4"/>
      <c r="J65" s="7"/>
      <c r="K65" s="8">
        <f>(L65/M64)^2</f>
        <v>924.069198412289</v>
      </c>
      <c r="L65" s="4">
        <v>800</v>
      </c>
      <c r="M65" s="4"/>
      <c r="N65" s="4"/>
      <c r="O65" s="8">
        <f>(P65/Q64)^2</f>
        <v>879.660845259241</v>
      </c>
      <c r="P65" s="4">
        <v>800</v>
      </c>
      <c r="Q65" s="4"/>
      <c r="R65" s="4"/>
    </row>
    <row r="66" spans="1:18">
      <c r="A66" s="7"/>
      <c r="B66" s="4">
        <v>1500</v>
      </c>
      <c r="C66" s="8">
        <f>SQRT(B66)*D64</f>
        <v>1035.40457423829</v>
      </c>
      <c r="D66" s="4"/>
      <c r="E66" s="4"/>
      <c r="F66" s="4">
        <v>1500</v>
      </c>
      <c r="G66" s="8">
        <f>SQRT(F66)*H64</f>
        <v>1056.68764309499</v>
      </c>
      <c r="H66" s="4"/>
      <c r="I66" s="4"/>
      <c r="J66" s="7"/>
      <c r="K66" s="4">
        <v>1500</v>
      </c>
      <c r="L66" s="8">
        <f>SQRT(K66)*M64</f>
        <v>1019.25621751188</v>
      </c>
      <c r="M66" s="4"/>
      <c r="N66" s="4"/>
      <c r="O66" s="4">
        <v>1500</v>
      </c>
      <c r="P66" s="8">
        <f>SQRT(O66)*Q64</f>
        <v>1044.66726414281</v>
      </c>
      <c r="Q66" s="4"/>
      <c r="R66" s="4"/>
    </row>
    <row r="67" spans="1:9">
      <c r="A67" s="6" t="s">
        <v>45</v>
      </c>
      <c r="B67" s="4">
        <v>16.205017</v>
      </c>
      <c r="C67" s="4">
        <v>99.885498</v>
      </c>
      <c r="D67" s="4">
        <f>C67/SQRT(ABS(B67))</f>
        <v>24.8129096249666</v>
      </c>
      <c r="E67" s="4">
        <v>26.783594</v>
      </c>
      <c r="F67" s="4">
        <v>-14.612306</v>
      </c>
      <c r="G67" s="4">
        <v>99.933121</v>
      </c>
      <c r="H67" s="4">
        <f>G67/SQRT(ABS(F67))</f>
        <v>26.1426778886825</v>
      </c>
      <c r="I67" s="4">
        <v>27.026186</v>
      </c>
    </row>
    <row r="68" spans="1:9">
      <c r="A68" s="7"/>
      <c r="B68" s="4">
        <v>38.033089</v>
      </c>
      <c r="C68" s="4">
        <v>149.95224</v>
      </c>
      <c r="D68" s="4">
        <f t="shared" ref="D68:D80" si="11">C68/SQRT(ABS(B68))</f>
        <v>24.3148815265569</v>
      </c>
      <c r="E68" s="4">
        <v>26.587116</v>
      </c>
      <c r="F68" s="4">
        <v>-34.445454</v>
      </c>
      <c r="G68" s="4">
        <v>149.956238</v>
      </c>
      <c r="H68" s="4">
        <f t="shared" ref="H68:H80" si="12">G68/SQRT(ABS(F68))</f>
        <v>25.5504515623778</v>
      </c>
      <c r="I68" s="4">
        <v>26.878359</v>
      </c>
    </row>
    <row r="69" spans="1:9">
      <c r="A69" s="7"/>
      <c r="B69" s="4">
        <v>70.642891</v>
      </c>
      <c r="C69" s="4">
        <v>199.977631</v>
      </c>
      <c r="D69" s="4">
        <f t="shared" si="11"/>
        <v>23.7928894790108</v>
      </c>
      <c r="E69" s="4">
        <v>26.525333</v>
      </c>
      <c r="F69" s="4">
        <v>-64.113808</v>
      </c>
      <c r="G69" s="4">
        <v>199.987839</v>
      </c>
      <c r="H69" s="4">
        <f t="shared" si="12"/>
        <v>24.9762827012912</v>
      </c>
      <c r="I69" s="4">
        <v>26.75666</v>
      </c>
    </row>
    <row r="70" spans="1:9">
      <c r="A70" s="7"/>
      <c r="B70" s="4">
        <v>115.69783</v>
      </c>
      <c r="C70" s="4">
        <v>249.969131</v>
      </c>
      <c r="D70" s="4">
        <f t="shared" si="11"/>
        <v>23.2393391322111</v>
      </c>
      <c r="E70" s="4">
        <v>26.499933</v>
      </c>
      <c r="F70" s="4">
        <v>-105.468315</v>
      </c>
      <c r="G70" s="4">
        <v>249.982437</v>
      </c>
      <c r="H70" s="4">
        <f t="shared" si="12"/>
        <v>24.3415648155479</v>
      </c>
      <c r="I70" s="4">
        <v>26.71207</v>
      </c>
    </row>
    <row r="71" spans="1:9">
      <c r="A71" s="7"/>
      <c r="B71" s="4">
        <v>165.80188</v>
      </c>
      <c r="C71" s="4">
        <v>299.983276</v>
      </c>
      <c r="D71" s="4">
        <f t="shared" si="11"/>
        <v>23.2971243764618</v>
      </c>
      <c r="E71" s="4">
        <v>26.522009</v>
      </c>
      <c r="F71" s="4">
        <v>-148.598206</v>
      </c>
      <c r="G71" s="4">
        <v>299.98114</v>
      </c>
      <c r="H71" s="4">
        <f t="shared" si="12"/>
        <v>24.6086147874705</v>
      </c>
      <c r="I71" s="4">
        <v>26.724586</v>
      </c>
    </row>
    <row r="72" spans="1:9">
      <c r="A72" s="7"/>
      <c r="B72" s="4">
        <v>216.476273</v>
      </c>
      <c r="C72" s="4">
        <v>349.993439</v>
      </c>
      <c r="D72" s="4">
        <f t="shared" si="11"/>
        <v>23.7878259390237</v>
      </c>
      <c r="E72" s="4">
        <v>26.625816</v>
      </c>
      <c r="F72" s="4">
        <v>-191.107834</v>
      </c>
      <c r="G72" s="4">
        <v>350.009369</v>
      </c>
      <c r="H72" s="4">
        <f t="shared" si="12"/>
        <v>25.3186429627505</v>
      </c>
      <c r="I72" s="4">
        <v>26.854254</v>
      </c>
    </row>
    <row r="73" spans="1:9">
      <c r="A73" s="7"/>
      <c r="B73" s="4">
        <v>269.444519</v>
      </c>
      <c r="C73" s="4">
        <v>399.987366</v>
      </c>
      <c r="D73" s="4">
        <f t="shared" si="11"/>
        <v>24.3675349189391</v>
      </c>
      <c r="E73" s="4">
        <v>26.821987</v>
      </c>
      <c r="F73" s="4">
        <v>-236.41922</v>
      </c>
      <c r="G73" s="4">
        <v>399.994476</v>
      </c>
      <c r="H73" s="4">
        <f t="shared" si="12"/>
        <v>26.0143275136213</v>
      </c>
      <c r="I73" s="4">
        <v>27.148195</v>
      </c>
    </row>
    <row r="74" spans="1:9">
      <c r="A74" s="7"/>
      <c r="B74" s="4">
        <v>324.912048</v>
      </c>
      <c r="C74" s="4">
        <v>449.994781</v>
      </c>
      <c r="D74" s="4">
        <f t="shared" si="11"/>
        <v>24.9645975395689</v>
      </c>
      <c r="E74" s="4">
        <v>27.154419</v>
      </c>
      <c r="F74" s="4">
        <v>-285.627869</v>
      </c>
      <c r="G74" s="4">
        <v>449.942688</v>
      </c>
      <c r="H74" s="4">
        <f t="shared" si="12"/>
        <v>26.6229948803353</v>
      </c>
      <c r="I74" s="4">
        <v>27.44841</v>
      </c>
    </row>
    <row r="75" spans="1:9">
      <c r="A75" s="7"/>
      <c r="B75" s="4">
        <v>388.114258</v>
      </c>
      <c r="C75" s="4">
        <v>500.004791</v>
      </c>
      <c r="D75" s="4">
        <f t="shared" si="11"/>
        <v>25.3801606625823</v>
      </c>
      <c r="E75" s="4">
        <v>27.625809</v>
      </c>
      <c r="F75" s="4">
        <v>-342.366669</v>
      </c>
      <c r="G75" s="4">
        <v>500.002106</v>
      </c>
      <c r="H75" s="4">
        <f t="shared" si="12"/>
        <v>27.0225354250513</v>
      </c>
      <c r="I75" s="4">
        <v>27.792372</v>
      </c>
    </row>
    <row r="76" spans="1:9">
      <c r="A76" s="7"/>
      <c r="B76" s="4">
        <v>458.219818</v>
      </c>
      <c r="C76" s="4">
        <v>549.987427</v>
      </c>
      <c r="D76" s="4">
        <f t="shared" si="11"/>
        <v>25.6930597680444</v>
      </c>
      <c r="E76" s="4">
        <v>28.175581</v>
      </c>
      <c r="F76" s="4">
        <v>-407.083984</v>
      </c>
      <c r="G76" s="4">
        <v>550</v>
      </c>
      <c r="H76" s="4">
        <f t="shared" si="12"/>
        <v>27.2596754834396</v>
      </c>
      <c r="I76" s="4">
        <v>28.418982</v>
      </c>
    </row>
    <row r="77" spans="1:9">
      <c r="A77" s="7"/>
      <c r="B77" s="4">
        <v>545.104553</v>
      </c>
      <c r="C77" s="4">
        <v>599.94281</v>
      </c>
      <c r="D77" s="4">
        <f t="shared" si="11"/>
        <v>25.6962617902955</v>
      </c>
      <c r="E77" s="4">
        <v>28.792667</v>
      </c>
      <c r="F77" s="4">
        <v>-484.356659</v>
      </c>
      <c r="G77" s="4">
        <v>599.952087</v>
      </c>
      <c r="H77" s="4">
        <f t="shared" si="12"/>
        <v>27.2605071418244</v>
      </c>
      <c r="I77" s="4">
        <v>29.175747</v>
      </c>
    </row>
    <row r="78" spans="1:9">
      <c r="A78" s="7"/>
      <c r="B78" s="4">
        <v>642.6828</v>
      </c>
      <c r="C78" s="4">
        <v>649.957153</v>
      </c>
      <c r="D78" s="4">
        <f t="shared" si="11"/>
        <v>25.6381325848145</v>
      </c>
      <c r="E78" s="4">
        <v>29.613705</v>
      </c>
      <c r="F78" s="4">
        <v>-572.618469</v>
      </c>
      <c r="G78" s="4">
        <v>649.97876</v>
      </c>
      <c r="H78" s="4">
        <f t="shared" si="12"/>
        <v>27.1622967292201</v>
      </c>
      <c r="I78" s="4">
        <v>29.941198</v>
      </c>
    </row>
    <row r="79" spans="1:9">
      <c r="A79" s="7"/>
      <c r="B79" s="4">
        <v>752.821289</v>
      </c>
      <c r="C79" s="4">
        <v>699.949341</v>
      </c>
      <c r="D79" s="4">
        <f t="shared" si="11"/>
        <v>25.5105994016704</v>
      </c>
      <c r="E79" s="4">
        <v>30.388998</v>
      </c>
      <c r="F79" s="4">
        <v>-664.736938</v>
      </c>
      <c r="G79" s="4">
        <v>699.995239</v>
      </c>
      <c r="H79" s="4">
        <f t="shared" si="12"/>
        <v>27.1500216383649</v>
      </c>
      <c r="I79" s="4">
        <v>30.763115</v>
      </c>
    </row>
    <row r="80" spans="1:9">
      <c r="A80" s="7"/>
      <c r="B80" s="4">
        <v>857.550293</v>
      </c>
      <c r="C80" s="4">
        <v>740.483032</v>
      </c>
      <c r="D80" s="4">
        <f t="shared" si="11"/>
        <v>25.286301468669</v>
      </c>
      <c r="E80" s="4">
        <v>31.295462</v>
      </c>
      <c r="F80" s="4">
        <v>-759.067444</v>
      </c>
      <c r="G80" s="4">
        <v>741.747681</v>
      </c>
      <c r="H80" s="4">
        <f t="shared" si="12"/>
        <v>26.92253899238</v>
      </c>
      <c r="I80" s="4">
        <v>31.62676</v>
      </c>
    </row>
    <row r="81" spans="1:9">
      <c r="A81" s="7"/>
      <c r="B81" s="8">
        <f>(C81/D80)^2</f>
        <v>1000.94301036135</v>
      </c>
      <c r="C81" s="4">
        <v>800</v>
      </c>
      <c r="D81" s="4"/>
      <c r="E81" s="4"/>
      <c r="F81" s="8">
        <f>(G81/H80)^2</f>
        <v>882.974059300936</v>
      </c>
      <c r="G81" s="4">
        <v>800</v>
      </c>
      <c r="H81" s="4"/>
      <c r="I81" s="4"/>
    </row>
    <row r="82" spans="1:9">
      <c r="A82" s="7"/>
      <c r="B82" s="4">
        <v>1500</v>
      </c>
      <c r="C82" s="8">
        <f>SQRT(B82)*D80</f>
        <v>979.33424475335</v>
      </c>
      <c r="D82" s="4"/>
      <c r="E82" s="4"/>
      <c r="F82" s="4">
        <v>1500</v>
      </c>
      <c r="G82" s="8">
        <f>SQRT(F82)*H80</f>
        <v>1042.70545155107</v>
      </c>
      <c r="H82" s="4"/>
      <c r="I82" s="4"/>
    </row>
  </sheetData>
  <mergeCells count="7">
    <mergeCell ref="A3:A18"/>
    <mergeCell ref="A19:A34"/>
    <mergeCell ref="A35:A50"/>
    <mergeCell ref="A51:A66"/>
    <mergeCell ref="A67:A82"/>
    <mergeCell ref="J19:J34"/>
    <mergeCell ref="J51:J66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5"/>
  <sheetViews>
    <sheetView workbookViewId="0">
      <selection activeCell="B17" sqref="B17:C18"/>
    </sheetView>
  </sheetViews>
  <sheetFormatPr defaultColWidth="9" defaultRowHeight="13.5"/>
  <cols>
    <col min="1" max="1" width="9.26666666666667" customWidth="1"/>
    <col min="2" max="19" width="12.6333333333333" customWidth="1"/>
  </cols>
  <sheetData>
    <row r="1" spans="1:4">
      <c r="A1" s="18" t="s">
        <v>28</v>
      </c>
      <c r="B1" s="19" t="s">
        <v>37</v>
      </c>
      <c r="C1" s="18" t="s">
        <v>30</v>
      </c>
      <c r="D1" s="20" t="s">
        <v>46</v>
      </c>
    </row>
    <row r="2" spans="1:9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>
      <c r="A3" s="6" t="s">
        <v>47</v>
      </c>
      <c r="B3" s="4">
        <v>15.921368</v>
      </c>
      <c r="C3" s="4">
        <v>99.885895</v>
      </c>
      <c r="D3" s="4">
        <f>C3/SQRT(ABS(B3))</f>
        <v>25.0330620036745</v>
      </c>
      <c r="E3" s="4">
        <v>27.366543</v>
      </c>
      <c r="F3" s="4">
        <v>-18.174824</v>
      </c>
      <c r="G3" s="4">
        <v>99.934929</v>
      </c>
      <c r="H3" s="4">
        <f>G3/SQRT(ABS(F3))</f>
        <v>23.4413274355263</v>
      </c>
      <c r="I3" s="4">
        <v>26.747709</v>
      </c>
    </row>
    <row r="4" spans="1:9">
      <c r="A4" s="7"/>
      <c r="B4" s="4">
        <v>38.875179</v>
      </c>
      <c r="C4" s="4">
        <v>149.96106</v>
      </c>
      <c r="D4" s="4">
        <f t="shared" ref="D4:D16" si="0">C4/SQRT(ABS(B4))</f>
        <v>24.0515074133933</v>
      </c>
      <c r="E4" s="4">
        <v>27.160614</v>
      </c>
      <c r="F4" s="4">
        <v>-43.708942</v>
      </c>
      <c r="G4" s="4">
        <v>149.959946</v>
      </c>
      <c r="H4" s="4">
        <f t="shared" ref="H4:H16" si="1">G4/SQRT(ABS(F4))</f>
        <v>22.6824586705389</v>
      </c>
      <c r="I4" s="4">
        <v>26.67083</v>
      </c>
    </row>
    <row r="5" spans="1:9">
      <c r="A5" s="7"/>
      <c r="B5" s="4">
        <v>74.009399</v>
      </c>
      <c r="C5" s="4">
        <v>199.999466</v>
      </c>
      <c r="D5" s="4">
        <f t="shared" si="0"/>
        <v>23.2479893150001</v>
      </c>
      <c r="E5" s="4">
        <v>26.998474</v>
      </c>
      <c r="F5" s="4">
        <v>-83.094864</v>
      </c>
      <c r="G5" s="4">
        <v>199.98848</v>
      </c>
      <c r="H5" s="4">
        <f t="shared" si="1"/>
        <v>21.939053585712</v>
      </c>
      <c r="I5" s="4">
        <v>26.586527</v>
      </c>
    </row>
    <row r="6" spans="1:9">
      <c r="A6" s="7"/>
      <c r="B6" s="4">
        <v>124.170364</v>
      </c>
      <c r="C6" s="4">
        <v>249.994125</v>
      </c>
      <c r="D6" s="4">
        <f t="shared" si="0"/>
        <v>22.4347288794526</v>
      </c>
      <c r="E6" s="4">
        <v>26.887505</v>
      </c>
      <c r="F6" s="4">
        <v>-139.060364</v>
      </c>
      <c r="G6" s="4">
        <v>249.981003</v>
      </c>
      <c r="H6" s="4">
        <f t="shared" si="1"/>
        <v>21.1985094629269</v>
      </c>
      <c r="I6" s="4">
        <v>26.57078</v>
      </c>
    </row>
    <row r="7" spans="1:9">
      <c r="A7" s="7"/>
      <c r="B7" s="4">
        <v>183.288055</v>
      </c>
      <c r="C7" s="4">
        <v>300.00766</v>
      </c>
      <c r="D7" s="4">
        <f t="shared" si="0"/>
        <v>22.1597707032523</v>
      </c>
      <c r="E7" s="4">
        <v>26.894127</v>
      </c>
      <c r="F7" s="4">
        <v>-201.272751</v>
      </c>
      <c r="G7" s="4">
        <v>300.014587</v>
      </c>
      <c r="H7" s="4">
        <f t="shared" si="1"/>
        <v>21.1470542668543</v>
      </c>
      <c r="I7" s="4">
        <v>26.664099</v>
      </c>
    </row>
    <row r="8" spans="1:9">
      <c r="A8" s="7"/>
      <c r="B8" s="4">
        <v>246.471085</v>
      </c>
      <c r="C8" s="4">
        <v>349.979614</v>
      </c>
      <c r="D8" s="4">
        <f t="shared" si="0"/>
        <v>22.2925505117501</v>
      </c>
      <c r="E8" s="4">
        <v>27.012562</v>
      </c>
      <c r="F8" s="4">
        <v>-261.961029</v>
      </c>
      <c r="G8" s="4">
        <v>349.973755</v>
      </c>
      <c r="H8" s="4">
        <f t="shared" si="1"/>
        <v>21.6230590039383</v>
      </c>
      <c r="I8" s="4">
        <v>26.854273</v>
      </c>
    </row>
    <row r="9" spans="1:9">
      <c r="A9" s="7"/>
      <c r="B9" s="4">
        <v>315.927979</v>
      </c>
      <c r="C9" s="4">
        <v>399.964294</v>
      </c>
      <c r="D9" s="4">
        <f t="shared" si="0"/>
        <v>22.5023138476637</v>
      </c>
      <c r="E9" s="4">
        <v>27.215694</v>
      </c>
      <c r="F9" s="4">
        <v>-324.09137</v>
      </c>
      <c r="G9" s="4">
        <v>399.985901</v>
      </c>
      <c r="H9" s="4">
        <f t="shared" si="1"/>
        <v>22.2183063155185</v>
      </c>
      <c r="I9" s="4">
        <v>27.185593</v>
      </c>
    </row>
    <row r="10" spans="1:9">
      <c r="A10" s="7"/>
      <c r="B10" s="4">
        <v>388.856903</v>
      </c>
      <c r="C10" s="4">
        <v>449.963257</v>
      </c>
      <c r="D10" s="4">
        <f t="shared" si="0"/>
        <v>22.8182400804032</v>
      </c>
      <c r="E10" s="4">
        <v>27.564262</v>
      </c>
      <c r="F10" s="4">
        <v>-391.450806</v>
      </c>
      <c r="G10" s="4">
        <v>449.967163</v>
      </c>
      <c r="H10" s="4">
        <f t="shared" si="1"/>
        <v>22.7427106441726</v>
      </c>
      <c r="I10" s="4">
        <v>27.732342</v>
      </c>
    </row>
    <row r="11" spans="1:9">
      <c r="A11" s="7"/>
      <c r="B11" s="4">
        <v>464.885101</v>
      </c>
      <c r="C11" s="4">
        <v>499.967926</v>
      </c>
      <c r="D11" s="4">
        <f t="shared" si="0"/>
        <v>23.1883224237698</v>
      </c>
      <c r="E11" s="4">
        <v>28.104723</v>
      </c>
      <c r="F11" s="4">
        <v>-470.359192</v>
      </c>
      <c r="G11" s="4">
        <v>499.99704</v>
      </c>
      <c r="H11" s="4">
        <f t="shared" si="1"/>
        <v>23.0543358454079</v>
      </c>
      <c r="I11" s="4">
        <v>28.412313</v>
      </c>
    </row>
    <row r="12" spans="1:9">
      <c r="A12" s="7"/>
      <c r="B12" s="4">
        <v>548.11731</v>
      </c>
      <c r="C12" s="4">
        <v>549.9151</v>
      </c>
      <c r="D12" s="4">
        <f t="shared" si="0"/>
        <v>23.4886948687477</v>
      </c>
      <c r="E12" s="4">
        <v>28.839722</v>
      </c>
      <c r="F12" s="4">
        <v>-558.217651</v>
      </c>
      <c r="G12" s="4">
        <v>549.913757</v>
      </c>
      <c r="H12" s="4">
        <f t="shared" si="1"/>
        <v>23.2751667978849</v>
      </c>
      <c r="I12" s="4">
        <v>29.261204</v>
      </c>
    </row>
    <row r="13" spans="1:9">
      <c r="A13" s="7"/>
      <c r="B13" s="4">
        <v>647.786926</v>
      </c>
      <c r="C13" s="4">
        <v>600.02417</v>
      </c>
      <c r="D13" s="4">
        <f t="shared" si="0"/>
        <v>23.575051795023</v>
      </c>
      <c r="E13" s="4">
        <v>29.623999</v>
      </c>
      <c r="F13" s="4">
        <v>-652.990417</v>
      </c>
      <c r="G13" s="4">
        <v>599.975403</v>
      </c>
      <c r="H13" s="4">
        <f t="shared" si="1"/>
        <v>23.4790241328701</v>
      </c>
      <c r="I13" s="4">
        <v>30.238491</v>
      </c>
    </row>
    <row r="14" spans="1:9">
      <c r="A14" s="7"/>
      <c r="B14" s="4">
        <v>750.73645</v>
      </c>
      <c r="C14" s="4">
        <v>649.956604</v>
      </c>
      <c r="D14" s="4">
        <f t="shared" si="0"/>
        <v>23.7214159937447</v>
      </c>
      <c r="E14" s="4">
        <v>30.499453</v>
      </c>
      <c r="F14" s="4">
        <v>-769.280518</v>
      </c>
      <c r="G14" s="4">
        <v>650.022827</v>
      </c>
      <c r="H14" s="4">
        <f t="shared" si="1"/>
        <v>23.4361484942553</v>
      </c>
      <c r="I14" s="4">
        <v>31.231152</v>
      </c>
    </row>
    <row r="15" spans="1:9">
      <c r="A15" s="7"/>
      <c r="B15" s="4">
        <v>875.337463</v>
      </c>
      <c r="C15" s="4">
        <v>699.939209</v>
      </c>
      <c r="D15" s="4">
        <f t="shared" si="0"/>
        <v>23.6577024045852</v>
      </c>
      <c r="E15" s="4">
        <v>31.456154</v>
      </c>
      <c r="F15" s="4">
        <v>-912.723328</v>
      </c>
      <c r="G15" s="4">
        <v>699.941467</v>
      </c>
      <c r="H15" s="4">
        <f t="shared" si="1"/>
        <v>23.1681922375003</v>
      </c>
      <c r="I15" s="4">
        <v>32.166706</v>
      </c>
    </row>
    <row r="16" spans="1:9">
      <c r="A16" s="7"/>
      <c r="B16" s="4">
        <v>936.432861</v>
      </c>
      <c r="C16" s="4">
        <v>721.198364</v>
      </c>
      <c r="D16" s="4">
        <f t="shared" si="0"/>
        <v>23.5676570694719</v>
      </c>
      <c r="E16" s="4">
        <v>32.310589</v>
      </c>
      <c r="F16" s="4">
        <v>-986.99231</v>
      </c>
      <c r="G16" s="4">
        <v>727.098389</v>
      </c>
      <c r="H16" s="4">
        <f t="shared" si="1"/>
        <v>23.1438868786604</v>
      </c>
      <c r="I16" s="4">
        <v>33.020744</v>
      </c>
    </row>
    <row r="17" spans="1:9">
      <c r="A17" s="7"/>
      <c r="B17" s="8">
        <f>(C17/D16)^2</f>
        <v>1152.25115902012</v>
      </c>
      <c r="C17" s="4">
        <v>800</v>
      </c>
      <c r="D17" s="4"/>
      <c r="E17" s="4"/>
      <c r="F17" s="8">
        <f>(G17/H16)^2</f>
        <v>1194.83346574807</v>
      </c>
      <c r="G17" s="4">
        <v>800</v>
      </c>
      <c r="H17" s="4"/>
      <c r="I17" s="4"/>
    </row>
    <row r="18" spans="1:9">
      <c r="A18" s="7"/>
      <c r="B18" s="4">
        <v>1500</v>
      </c>
      <c r="C18" s="8">
        <f>SQRT(B18)*D16</f>
        <v>912.771433391921</v>
      </c>
      <c r="D18" s="4"/>
      <c r="E18" s="4"/>
      <c r="F18" s="4">
        <v>1500</v>
      </c>
      <c r="G18" s="8">
        <f>SQRT(F18)*H16</f>
        <v>896.3588844756</v>
      </c>
      <c r="H18" s="4"/>
      <c r="I18" s="4"/>
    </row>
    <row r="19" spans="1:9">
      <c r="A19" s="6" t="s">
        <v>48</v>
      </c>
      <c r="B19" s="4">
        <v>15.961061</v>
      </c>
      <c r="C19" s="4">
        <v>99.890701</v>
      </c>
      <c r="D19" s="4">
        <f>C19/SQRT(ABS(B19))</f>
        <v>25.0031186724144</v>
      </c>
      <c r="E19" s="4">
        <v>28.68984</v>
      </c>
      <c r="F19" s="4">
        <v>-17.101871</v>
      </c>
      <c r="G19" s="4">
        <v>99.901901</v>
      </c>
      <c r="H19" s="4">
        <f>G19/SQRT(ABS(F19))</f>
        <v>24.1574972761748</v>
      </c>
      <c r="I19" s="4">
        <v>28.185558</v>
      </c>
    </row>
    <row r="20" spans="1:9">
      <c r="A20" s="7"/>
      <c r="B20" s="4">
        <v>36.432579</v>
      </c>
      <c r="C20" s="4">
        <v>149.949066</v>
      </c>
      <c r="D20" s="4">
        <f t="shared" ref="D20:D32" si="2">C20/SQRT(ABS(B20))</f>
        <v>24.8427007133262</v>
      </c>
      <c r="E20" s="4">
        <v>28.581146</v>
      </c>
      <c r="F20" s="4">
        <v>-40.110458</v>
      </c>
      <c r="G20" s="4">
        <v>149.969833</v>
      </c>
      <c r="H20" s="4">
        <f t="shared" ref="H20:H32" si="3">G20/SQRT(ABS(F20))</f>
        <v>23.6796400990181</v>
      </c>
      <c r="I20" s="4">
        <v>27.751524</v>
      </c>
    </row>
    <row r="21" spans="1:9">
      <c r="A21" s="7"/>
      <c r="B21" s="4">
        <v>64.927589</v>
      </c>
      <c r="C21" s="4">
        <v>199.974258</v>
      </c>
      <c r="D21" s="4">
        <f t="shared" si="2"/>
        <v>24.8175814515441</v>
      </c>
      <c r="E21" s="4">
        <v>28.531851</v>
      </c>
      <c r="F21" s="4">
        <v>-72.620148</v>
      </c>
      <c r="G21" s="4">
        <v>199.990875</v>
      </c>
      <c r="H21" s="4">
        <f t="shared" si="3"/>
        <v>23.4682991590278</v>
      </c>
      <c r="I21" s="4">
        <v>27.382174</v>
      </c>
    </row>
    <row r="22" spans="1:9">
      <c r="A22" s="7"/>
      <c r="B22" s="4">
        <v>103.780724</v>
      </c>
      <c r="C22" s="4">
        <v>249.990326</v>
      </c>
      <c r="D22" s="4">
        <f t="shared" si="2"/>
        <v>24.5394517021603</v>
      </c>
      <c r="E22" s="4">
        <v>28.548952</v>
      </c>
      <c r="F22" s="4">
        <v>-117.400558</v>
      </c>
      <c r="G22" s="4">
        <v>249.9991</v>
      </c>
      <c r="H22" s="4">
        <f t="shared" si="3"/>
        <v>23.0729627355375</v>
      </c>
      <c r="I22" s="4">
        <v>27.142405</v>
      </c>
    </row>
    <row r="23" spans="1:9">
      <c r="A23" s="7"/>
      <c r="B23" s="4">
        <v>148.001541</v>
      </c>
      <c r="C23" s="4">
        <v>299.987396</v>
      </c>
      <c r="D23" s="4">
        <f t="shared" si="2"/>
        <v>24.6586836786132</v>
      </c>
      <c r="E23" s="4">
        <v>28.654301</v>
      </c>
      <c r="F23" s="4">
        <v>-168.807281</v>
      </c>
      <c r="G23" s="4">
        <v>299.988678</v>
      </c>
      <c r="H23" s="4">
        <f t="shared" si="3"/>
        <v>23.0892207953495</v>
      </c>
      <c r="I23" s="4">
        <v>27.024981</v>
      </c>
    </row>
    <row r="24" spans="1:9">
      <c r="A24" s="7"/>
      <c r="B24" s="4">
        <v>196.966766</v>
      </c>
      <c r="C24" s="4">
        <v>349.948303</v>
      </c>
      <c r="D24" s="4">
        <f t="shared" si="2"/>
        <v>24.9348875898349</v>
      </c>
      <c r="E24" s="4">
        <v>28.823589</v>
      </c>
      <c r="F24" s="4">
        <v>-226.954102</v>
      </c>
      <c r="G24" s="4">
        <v>349.993347</v>
      </c>
      <c r="H24" s="4">
        <f t="shared" si="3"/>
        <v>23.2322231557351</v>
      </c>
      <c r="I24" s="4">
        <v>27.148779</v>
      </c>
    </row>
    <row r="25" spans="1:9">
      <c r="A25" s="7"/>
      <c r="B25" s="4">
        <v>250.832352</v>
      </c>
      <c r="C25" s="4">
        <v>399.991028</v>
      </c>
      <c r="D25" s="4">
        <f t="shared" si="2"/>
        <v>25.2556456045685</v>
      </c>
      <c r="E25" s="4">
        <v>29.085648</v>
      </c>
      <c r="F25" s="4">
        <v>-291.443085</v>
      </c>
      <c r="G25" s="4">
        <v>399.96637</v>
      </c>
      <c r="H25" s="4">
        <f t="shared" si="3"/>
        <v>23.4286140873028</v>
      </c>
      <c r="I25" s="4">
        <v>27.337784</v>
      </c>
    </row>
    <row r="26" spans="1:9">
      <c r="A26" s="7"/>
      <c r="B26" s="4">
        <v>310.045441</v>
      </c>
      <c r="C26" s="4">
        <v>449.970581</v>
      </c>
      <c r="D26" s="4">
        <f t="shared" si="2"/>
        <v>25.554738766564</v>
      </c>
      <c r="E26" s="4">
        <v>29.455629</v>
      </c>
      <c r="F26" s="4">
        <v>-356.566315</v>
      </c>
      <c r="G26" s="4">
        <v>449.999054</v>
      </c>
      <c r="H26" s="4">
        <f t="shared" si="3"/>
        <v>23.8309548809505</v>
      </c>
      <c r="I26" s="4">
        <v>27.696592</v>
      </c>
    </row>
    <row r="27" spans="1:9">
      <c r="A27" s="7"/>
      <c r="B27" s="4">
        <v>372.191956</v>
      </c>
      <c r="C27" s="4">
        <v>499.982849</v>
      </c>
      <c r="D27" s="4">
        <f t="shared" si="2"/>
        <v>25.9162174692503</v>
      </c>
      <c r="E27" s="4">
        <v>29.914774</v>
      </c>
      <c r="F27" s="4">
        <v>-421.675873</v>
      </c>
      <c r="G27" s="4">
        <v>499.927856</v>
      </c>
      <c r="H27" s="4">
        <f t="shared" si="3"/>
        <v>24.3454586068756</v>
      </c>
      <c r="I27" s="4">
        <v>28.162363</v>
      </c>
    </row>
    <row r="28" spans="1:9">
      <c r="A28" s="7"/>
      <c r="B28" s="4">
        <v>439.498749</v>
      </c>
      <c r="C28" s="4">
        <v>549.965515</v>
      </c>
      <c r="D28" s="4">
        <f t="shared" si="2"/>
        <v>26.2335241593115</v>
      </c>
      <c r="E28" s="4">
        <v>30.495493</v>
      </c>
      <c r="F28" s="4">
        <v>-491.58255</v>
      </c>
      <c r="G28" s="4">
        <v>549.950989</v>
      </c>
      <c r="H28" s="4">
        <f t="shared" si="3"/>
        <v>24.8042304921787</v>
      </c>
      <c r="I28" s="4">
        <v>28.783077</v>
      </c>
    </row>
    <row r="29" spans="1:9">
      <c r="A29" s="7"/>
      <c r="B29" s="4">
        <v>518.710938</v>
      </c>
      <c r="C29" s="4">
        <v>600.027344</v>
      </c>
      <c r="D29" s="4">
        <f t="shared" si="2"/>
        <v>26.3456148893441</v>
      </c>
      <c r="E29" s="4">
        <v>31.102074</v>
      </c>
      <c r="F29" s="4">
        <v>-572.860901</v>
      </c>
      <c r="G29" s="4">
        <v>599.975647</v>
      </c>
      <c r="H29" s="4">
        <f t="shared" si="3"/>
        <v>25.0673850371161</v>
      </c>
      <c r="I29" s="4">
        <v>29.573723</v>
      </c>
    </row>
    <row r="30" spans="1:9">
      <c r="A30" s="7"/>
      <c r="B30" s="4">
        <v>608.948792</v>
      </c>
      <c r="C30" s="4">
        <v>649.969849</v>
      </c>
      <c r="D30" s="4">
        <f t="shared" si="2"/>
        <v>26.3392148149997</v>
      </c>
      <c r="E30" s="4">
        <v>31.780458</v>
      </c>
      <c r="F30" s="4">
        <v>-653.427429</v>
      </c>
      <c r="G30" s="4">
        <v>650.009521</v>
      </c>
      <c r="H30" s="4">
        <f t="shared" si="3"/>
        <v>25.4285172824314</v>
      </c>
      <c r="I30" s="4">
        <v>30.449423</v>
      </c>
    </row>
    <row r="31" spans="1:9">
      <c r="A31" s="7"/>
      <c r="B31" s="4">
        <v>713.667358</v>
      </c>
      <c r="C31" s="4">
        <v>699.983398</v>
      </c>
      <c r="D31" s="4">
        <f t="shared" si="2"/>
        <v>26.202324633633</v>
      </c>
      <c r="E31" s="4">
        <v>32.699863</v>
      </c>
      <c r="F31" s="4">
        <v>-751.108459</v>
      </c>
      <c r="G31" s="4">
        <v>699.972107</v>
      </c>
      <c r="H31" s="4">
        <f t="shared" si="3"/>
        <v>25.5405007450486</v>
      </c>
      <c r="I31" s="4">
        <v>31.397236</v>
      </c>
    </row>
    <row r="32" spans="1:9">
      <c r="A32" s="7"/>
      <c r="B32" s="4">
        <v>796.848755</v>
      </c>
      <c r="C32" s="4">
        <v>735.365723</v>
      </c>
      <c r="D32" s="4">
        <f t="shared" si="2"/>
        <v>26.0504622124319</v>
      </c>
      <c r="E32" s="4">
        <v>33.568562</v>
      </c>
      <c r="F32" s="4">
        <v>-841.648438</v>
      </c>
      <c r="G32" s="4">
        <v>735.891663</v>
      </c>
      <c r="H32" s="4">
        <f t="shared" si="3"/>
        <v>25.3657975483115</v>
      </c>
      <c r="I32" s="4">
        <v>32.428909</v>
      </c>
    </row>
    <row r="33" spans="1:9">
      <c r="A33" s="7"/>
      <c r="B33" s="8">
        <f>(C33/D32)^2</f>
        <v>943.081243005505</v>
      </c>
      <c r="C33" s="4">
        <v>800</v>
      </c>
      <c r="D33" s="4"/>
      <c r="E33" s="4"/>
      <c r="F33" s="8">
        <f>(G33/H32)^2</f>
        <v>994.678956742889</v>
      </c>
      <c r="G33" s="4">
        <v>800</v>
      </c>
      <c r="H33" s="4"/>
      <c r="I33" s="4"/>
    </row>
    <row r="34" spans="1:9">
      <c r="A34" s="7"/>
      <c r="B34" s="4">
        <v>1500</v>
      </c>
      <c r="C34" s="8">
        <f>SQRT(B34)*D32</f>
        <v>1008.93006309754</v>
      </c>
      <c r="D34" s="4"/>
      <c r="E34" s="4"/>
      <c r="F34" s="4">
        <v>1500</v>
      </c>
      <c r="G34" s="8">
        <f>SQRT(F34)*H32</f>
        <v>982.413114678796</v>
      </c>
      <c r="H34" s="4"/>
      <c r="I34" s="4"/>
    </row>
    <row r="35" spans="1:9">
      <c r="A35" s="6" t="s">
        <v>49</v>
      </c>
      <c r="B35" s="4">
        <v>17.88085</v>
      </c>
      <c r="C35" s="4">
        <v>99.956429</v>
      </c>
      <c r="D35" s="4">
        <f>C35/SQRT(ABS(B35))</f>
        <v>23.6383224379031</v>
      </c>
      <c r="E35" s="4">
        <v>27.350397</v>
      </c>
      <c r="F35" s="4">
        <v>-17.512611</v>
      </c>
      <c r="G35" s="4">
        <v>99.91581</v>
      </c>
      <c r="H35" s="4">
        <f>G35/SQRT(ABS(F35))</f>
        <v>23.8758456683852</v>
      </c>
      <c r="I35" s="4">
        <v>26.992857</v>
      </c>
    </row>
    <row r="36" spans="1:9">
      <c r="A36" s="7"/>
      <c r="B36" s="4">
        <v>42.707417</v>
      </c>
      <c r="C36" s="4">
        <v>149.952835</v>
      </c>
      <c r="D36" s="4">
        <f t="shared" ref="D36:D48" si="4">C36/SQRT(ABS(B36))</f>
        <v>22.9457907162049</v>
      </c>
      <c r="E36" s="4">
        <v>26.95039</v>
      </c>
      <c r="F36" s="4">
        <v>-42.199432</v>
      </c>
      <c r="G36" s="4">
        <v>149.972778</v>
      </c>
      <c r="H36" s="4">
        <f t="shared" ref="H36:H48" si="5">G36/SQRT(ABS(F36))</f>
        <v>23.0865550822134</v>
      </c>
      <c r="I36" s="4">
        <v>26.834616</v>
      </c>
    </row>
    <row r="37" spans="1:9">
      <c r="A37" s="7"/>
      <c r="B37" s="4">
        <v>78.807472</v>
      </c>
      <c r="C37" s="4">
        <v>200.009872</v>
      </c>
      <c r="D37" s="4">
        <f t="shared" si="4"/>
        <v>22.5303393839764</v>
      </c>
      <c r="E37" s="4">
        <v>26.703051</v>
      </c>
      <c r="F37" s="4">
        <v>-79.124016</v>
      </c>
      <c r="G37" s="4">
        <v>200.001709</v>
      </c>
      <c r="H37" s="4">
        <f t="shared" si="5"/>
        <v>22.4843090264393</v>
      </c>
      <c r="I37" s="4">
        <v>26.654352</v>
      </c>
    </row>
    <row r="38" spans="1:9">
      <c r="A38" s="7"/>
      <c r="B38" s="4">
        <v>131.988998</v>
      </c>
      <c r="C38" s="4">
        <v>249.976654</v>
      </c>
      <c r="D38" s="4">
        <f t="shared" si="4"/>
        <v>21.7585817772914</v>
      </c>
      <c r="E38" s="4">
        <v>26.576481</v>
      </c>
      <c r="F38" s="4">
        <v>-132.609268</v>
      </c>
      <c r="G38" s="4">
        <v>249.965912</v>
      </c>
      <c r="H38" s="4">
        <f t="shared" si="5"/>
        <v>21.706702236868</v>
      </c>
      <c r="I38" s="4">
        <v>26.648659</v>
      </c>
    </row>
    <row r="39" spans="1:9">
      <c r="A39" s="7"/>
      <c r="B39" s="4">
        <v>190.274216</v>
      </c>
      <c r="C39" s="4">
        <v>299.994263</v>
      </c>
      <c r="D39" s="4">
        <f t="shared" si="4"/>
        <v>21.7481830093183</v>
      </c>
      <c r="E39" s="4">
        <v>26.666727</v>
      </c>
      <c r="F39" s="4">
        <v>-191.394089</v>
      </c>
      <c r="G39" s="4">
        <v>300.002045</v>
      </c>
      <c r="H39" s="4">
        <f t="shared" si="5"/>
        <v>21.6850263738579</v>
      </c>
      <c r="I39" s="4">
        <v>26.620171</v>
      </c>
    </row>
    <row r="40" spans="1:9">
      <c r="A40" s="7"/>
      <c r="B40" s="4">
        <v>239.666016</v>
      </c>
      <c r="C40" s="4">
        <v>349.978546</v>
      </c>
      <c r="D40" s="4">
        <f t="shared" si="4"/>
        <v>22.6067532582496</v>
      </c>
      <c r="E40" s="4">
        <v>26.933996</v>
      </c>
      <c r="F40" s="4">
        <v>-249.498413</v>
      </c>
      <c r="G40" s="4">
        <v>349.992767</v>
      </c>
      <c r="H40" s="4">
        <f t="shared" si="5"/>
        <v>22.1577253805949</v>
      </c>
      <c r="I40" s="4">
        <v>26.714844</v>
      </c>
    </row>
    <row r="41" spans="1:9">
      <c r="A41" s="7"/>
      <c r="B41" s="4">
        <v>289.178619</v>
      </c>
      <c r="C41" s="4">
        <v>399.998566</v>
      </c>
      <c r="D41" s="4">
        <f t="shared" si="4"/>
        <v>23.5220595263675</v>
      </c>
      <c r="E41" s="4">
        <v>27.1835</v>
      </c>
      <c r="F41" s="4">
        <v>-308.344635</v>
      </c>
      <c r="G41" s="4">
        <v>399.997253</v>
      </c>
      <c r="H41" s="4">
        <f t="shared" si="5"/>
        <v>22.7792179863209</v>
      </c>
      <c r="I41" s="4">
        <v>26.95096</v>
      </c>
    </row>
    <row r="42" spans="1:9">
      <c r="A42" s="7"/>
      <c r="B42" s="4">
        <v>341.1539</v>
      </c>
      <c r="C42" s="4">
        <v>449.970276</v>
      </c>
      <c r="D42" s="4">
        <f t="shared" si="4"/>
        <v>24.3617597531992</v>
      </c>
      <c r="E42" s="4">
        <v>27.616606</v>
      </c>
      <c r="F42" s="4">
        <v>-368.295746</v>
      </c>
      <c r="G42" s="4">
        <v>449.962341</v>
      </c>
      <c r="H42" s="4">
        <f t="shared" si="5"/>
        <v>23.4464888878949</v>
      </c>
      <c r="I42" s="4">
        <v>27.337835</v>
      </c>
    </row>
    <row r="43" spans="1:9">
      <c r="A43" s="7"/>
      <c r="B43" s="4">
        <v>401.08194</v>
      </c>
      <c r="C43" s="4">
        <v>500.010834</v>
      </c>
      <c r="D43" s="4">
        <f t="shared" si="4"/>
        <v>24.9667987791374</v>
      </c>
      <c r="E43" s="4">
        <v>28.250135</v>
      </c>
      <c r="F43" s="4">
        <v>-430.033966</v>
      </c>
      <c r="G43" s="4">
        <v>499.987915</v>
      </c>
      <c r="H43" s="4">
        <f t="shared" si="5"/>
        <v>24.1106060800763</v>
      </c>
      <c r="I43" s="4">
        <v>27.938074</v>
      </c>
    </row>
    <row r="44" spans="1:9">
      <c r="A44" s="7"/>
      <c r="B44" s="4">
        <v>468.739532</v>
      </c>
      <c r="C44" s="4">
        <v>549.968201</v>
      </c>
      <c r="D44" s="4">
        <f t="shared" si="4"/>
        <v>25.4022267509072</v>
      </c>
      <c r="E44" s="4">
        <v>28.999496</v>
      </c>
      <c r="F44" s="4">
        <v>-500.009064</v>
      </c>
      <c r="G44" s="4">
        <v>549.991089</v>
      </c>
      <c r="H44" s="4">
        <f t="shared" si="5"/>
        <v>24.5961263021843</v>
      </c>
      <c r="I44" s="4">
        <v>28.708126</v>
      </c>
    </row>
    <row r="45" spans="1:9">
      <c r="A45" s="7"/>
      <c r="B45" s="4">
        <v>551.278442</v>
      </c>
      <c r="C45" s="4">
        <v>600.021423</v>
      </c>
      <c r="D45" s="4">
        <f t="shared" si="4"/>
        <v>25.5553157828127</v>
      </c>
      <c r="E45" s="4">
        <v>29.485374</v>
      </c>
      <c r="F45" s="4">
        <v>-582.606262</v>
      </c>
      <c r="G45" s="4">
        <v>599.937439</v>
      </c>
      <c r="H45" s="4">
        <f t="shared" si="5"/>
        <v>24.8552645948481</v>
      </c>
      <c r="I45" s="4">
        <v>29.602793</v>
      </c>
    </row>
    <row r="46" spans="1:9">
      <c r="A46" s="7"/>
      <c r="B46" s="4">
        <v>642.337402</v>
      </c>
      <c r="C46" s="4">
        <v>649.998535</v>
      </c>
      <c r="D46" s="4">
        <f t="shared" si="4"/>
        <v>25.64665752165</v>
      </c>
      <c r="E46" s="4">
        <v>30.122705</v>
      </c>
      <c r="F46" s="4">
        <v>-671.618103</v>
      </c>
      <c r="G46" s="4">
        <v>649.957886</v>
      </c>
      <c r="H46" s="4">
        <f t="shared" si="5"/>
        <v>25.0797972119727</v>
      </c>
      <c r="I46" s="4">
        <v>30.412464</v>
      </c>
    </row>
    <row r="47" spans="1:9">
      <c r="A47" s="7"/>
      <c r="B47" s="4">
        <v>748.811462</v>
      </c>
      <c r="C47" s="4">
        <v>699.962524</v>
      </c>
      <c r="D47" s="4">
        <f t="shared" si="4"/>
        <v>25.5792935979612</v>
      </c>
      <c r="E47" s="4">
        <v>31.149166</v>
      </c>
      <c r="F47" s="4">
        <v>-782.60968</v>
      </c>
      <c r="G47" s="4">
        <v>699.953735</v>
      </c>
      <c r="H47" s="4">
        <f t="shared" si="5"/>
        <v>25.0205428298054</v>
      </c>
      <c r="I47" s="4">
        <v>31.312603</v>
      </c>
    </row>
    <row r="48" spans="1:9">
      <c r="A48" s="7"/>
      <c r="B48" s="4">
        <v>853.80658</v>
      </c>
      <c r="C48" s="4">
        <v>741.849976</v>
      </c>
      <c r="D48" s="4">
        <f t="shared" si="4"/>
        <v>25.3884588184303</v>
      </c>
      <c r="E48" s="4">
        <v>32.377449</v>
      </c>
      <c r="F48" s="4">
        <v>-900.53595</v>
      </c>
      <c r="G48" s="4">
        <v>740.86554</v>
      </c>
      <c r="H48" s="4">
        <f t="shared" si="5"/>
        <v>24.6881681919607</v>
      </c>
      <c r="I48" s="4">
        <v>32.437553</v>
      </c>
    </row>
    <row r="49" spans="1:9">
      <c r="A49" s="7"/>
      <c r="B49" s="8">
        <f>(C49/D48)^2</f>
        <v>992.904085020281</v>
      </c>
      <c r="C49" s="4">
        <v>800</v>
      </c>
      <c r="D49" s="4"/>
      <c r="E49" s="4"/>
      <c r="F49" s="8">
        <f>(G49/H48)^2</f>
        <v>1050.03128583267</v>
      </c>
      <c r="G49" s="4">
        <v>800</v>
      </c>
      <c r="H49" s="4"/>
      <c r="I49" s="4"/>
    </row>
    <row r="50" spans="1:9">
      <c r="A50" s="7"/>
      <c r="B50" s="4">
        <v>1500</v>
      </c>
      <c r="C50" s="8">
        <f>SQRT(B50)*D48</f>
        <v>983.290781896533</v>
      </c>
      <c r="D50" s="4"/>
      <c r="E50" s="4"/>
      <c r="F50" s="4">
        <v>1500</v>
      </c>
      <c r="G50" s="8">
        <f>SQRT(F50)*H48</f>
        <v>956.168642558313</v>
      </c>
      <c r="H50" s="4"/>
      <c r="I50" s="4"/>
    </row>
    <row r="51" spans="1:9">
      <c r="A51" s="6" t="s">
        <v>45</v>
      </c>
      <c r="B51" s="4"/>
      <c r="C51" s="4"/>
      <c r="D51" s="4"/>
      <c r="E51" s="4"/>
      <c r="F51" s="4">
        <v>-14.461197</v>
      </c>
      <c r="G51" s="4">
        <v>99.919746</v>
      </c>
      <c r="H51" s="4">
        <f>G51/SQRT(ABS(F51))</f>
        <v>26.2753917716756</v>
      </c>
      <c r="I51" s="4">
        <v>27.318874</v>
      </c>
    </row>
    <row r="52" spans="1:9">
      <c r="A52" s="7"/>
      <c r="B52" s="4"/>
      <c r="C52" s="4"/>
      <c r="D52" s="4"/>
      <c r="E52" s="4"/>
      <c r="F52" s="4">
        <v>-33.839737</v>
      </c>
      <c r="G52" s="4">
        <v>149.958923</v>
      </c>
      <c r="H52" s="4">
        <f t="shared" ref="H52:H64" si="6">G52/SQRT(ABS(F52))</f>
        <v>25.7785700487259</v>
      </c>
      <c r="I52" s="4">
        <v>27.357178</v>
      </c>
    </row>
    <row r="53" spans="1:9">
      <c r="A53" s="7"/>
      <c r="B53" s="4"/>
      <c r="C53" s="4"/>
      <c r="D53" s="4"/>
      <c r="E53" s="4"/>
      <c r="F53" s="4">
        <v>-62.708473</v>
      </c>
      <c r="G53" s="4">
        <v>199.973221</v>
      </c>
      <c r="H53" s="4">
        <f t="shared" si="6"/>
        <v>25.2527529006236</v>
      </c>
      <c r="I53" s="4">
        <v>27.420168</v>
      </c>
    </row>
    <row r="54" spans="1:9">
      <c r="A54" s="7"/>
      <c r="B54" s="4"/>
      <c r="C54" s="4"/>
      <c r="D54" s="4"/>
      <c r="E54" s="4"/>
      <c r="F54" s="4">
        <v>-103.064377</v>
      </c>
      <c r="G54" s="4">
        <v>250.000443</v>
      </c>
      <c r="H54" s="4">
        <f t="shared" si="6"/>
        <v>24.6255810731457</v>
      </c>
      <c r="I54" s="4">
        <v>27.508781</v>
      </c>
    </row>
    <row r="55" spans="1:9">
      <c r="A55" s="7"/>
      <c r="B55" s="4"/>
      <c r="C55" s="4"/>
      <c r="D55" s="4"/>
      <c r="E55" s="4"/>
      <c r="F55" s="4">
        <v>-146.364365</v>
      </c>
      <c r="G55" s="4">
        <v>299.988068</v>
      </c>
      <c r="H55" s="4">
        <f t="shared" si="6"/>
        <v>24.796267029014</v>
      </c>
      <c r="I55" s="4">
        <v>27.632904</v>
      </c>
    </row>
    <row r="56" spans="1:9">
      <c r="A56" s="7"/>
      <c r="B56" s="4"/>
      <c r="C56" s="4"/>
      <c r="D56" s="4"/>
      <c r="E56" s="4"/>
      <c r="F56" s="4">
        <v>-189.152023</v>
      </c>
      <c r="G56" s="4">
        <v>350.034058</v>
      </c>
      <c r="H56" s="4">
        <f t="shared" si="6"/>
        <v>25.4509974611773</v>
      </c>
      <c r="I56" s="4">
        <v>27.848261</v>
      </c>
    </row>
    <row r="57" spans="1:9">
      <c r="A57" s="7"/>
      <c r="B57" s="4"/>
      <c r="C57" s="4"/>
      <c r="D57" s="4"/>
      <c r="E57" s="4"/>
      <c r="F57" s="4">
        <v>-234.70166</v>
      </c>
      <c r="G57" s="4">
        <v>400.003906</v>
      </c>
      <c r="H57" s="4">
        <f t="shared" si="6"/>
        <v>26.1099566967001</v>
      </c>
      <c r="I57" s="4">
        <v>28.103418</v>
      </c>
    </row>
    <row r="58" spans="1:9">
      <c r="A58" s="7"/>
      <c r="B58" s="4"/>
      <c r="C58" s="4"/>
      <c r="D58" s="4"/>
      <c r="E58" s="4"/>
      <c r="F58" s="4">
        <v>-284.113373</v>
      </c>
      <c r="G58" s="4">
        <v>449.997711</v>
      </c>
      <c r="H58" s="4">
        <f t="shared" si="6"/>
        <v>26.6971232587027</v>
      </c>
      <c r="I58" s="4">
        <v>28.461985</v>
      </c>
    </row>
    <row r="59" spans="1:9">
      <c r="A59" s="7"/>
      <c r="B59" s="4"/>
      <c r="C59" s="4"/>
      <c r="D59" s="4"/>
      <c r="E59" s="4"/>
      <c r="F59" s="4">
        <v>-339.88623</v>
      </c>
      <c r="G59" s="4">
        <v>499.987061</v>
      </c>
      <c r="H59" s="4">
        <f t="shared" si="6"/>
        <v>27.1201433304485</v>
      </c>
      <c r="I59" s="4">
        <v>28.942827</v>
      </c>
    </row>
    <row r="60" spans="1:9">
      <c r="A60" s="7"/>
      <c r="B60" s="4"/>
      <c r="C60" s="4"/>
      <c r="D60" s="4"/>
      <c r="E60" s="4"/>
      <c r="F60" s="4">
        <v>-403.294556</v>
      </c>
      <c r="G60" s="4">
        <v>549.987976</v>
      </c>
      <c r="H60" s="4">
        <f t="shared" si="6"/>
        <v>27.3868457114519</v>
      </c>
      <c r="I60" s="4">
        <v>29.547092</v>
      </c>
    </row>
    <row r="61" spans="1:9">
      <c r="A61" s="7"/>
      <c r="B61" s="4"/>
      <c r="C61" s="4"/>
      <c r="D61" s="4"/>
      <c r="E61" s="4"/>
      <c r="F61" s="4">
        <v>-477.528351</v>
      </c>
      <c r="G61" s="4">
        <v>599.966309</v>
      </c>
      <c r="H61" s="4">
        <f t="shared" si="6"/>
        <v>27.4553688673208</v>
      </c>
      <c r="I61" s="4">
        <v>30.167185</v>
      </c>
    </row>
    <row r="62" spans="1:9">
      <c r="A62" s="7"/>
      <c r="B62" s="4"/>
      <c r="C62" s="4"/>
      <c r="D62" s="4"/>
      <c r="E62" s="4"/>
      <c r="F62" s="4">
        <v>-564.185791</v>
      </c>
      <c r="G62" s="4">
        <v>649.941895</v>
      </c>
      <c r="H62" s="4">
        <f t="shared" si="6"/>
        <v>27.3629842323671</v>
      </c>
      <c r="I62" s="4">
        <v>30.892776</v>
      </c>
    </row>
    <row r="63" spans="1:9">
      <c r="A63" s="7"/>
      <c r="B63" s="4"/>
      <c r="C63" s="4"/>
      <c r="D63" s="4"/>
      <c r="E63" s="4"/>
      <c r="F63" s="4">
        <v>-654.095886</v>
      </c>
      <c r="G63" s="4">
        <v>699.976318</v>
      </c>
      <c r="H63" s="4">
        <f t="shared" si="6"/>
        <v>27.3692337135507</v>
      </c>
      <c r="I63" s="4">
        <v>31.733013</v>
      </c>
    </row>
    <row r="64" spans="1:9">
      <c r="A64" s="7"/>
      <c r="B64" s="4"/>
      <c r="C64" s="4"/>
      <c r="D64" s="4"/>
      <c r="E64" s="4"/>
      <c r="F64" s="4">
        <v>-734.921814</v>
      </c>
      <c r="G64" s="4">
        <v>737.256775</v>
      </c>
      <c r="H64" s="4">
        <f t="shared" si="6"/>
        <v>27.195572333278</v>
      </c>
      <c r="I64" s="4">
        <v>32.590637</v>
      </c>
    </row>
    <row r="65" spans="1:9">
      <c r="A65" s="7"/>
      <c r="B65" s="8" t="e">
        <f>(C65/D64)^2</f>
        <v>#DIV/0!</v>
      </c>
      <c r="C65" s="4">
        <v>800</v>
      </c>
      <c r="D65" s="4"/>
      <c r="E65" s="4"/>
      <c r="F65" s="8">
        <f>(G65/H64)^2</f>
        <v>865.333601419226</v>
      </c>
      <c r="G65" s="4">
        <v>800</v>
      </c>
      <c r="H65" s="4"/>
      <c r="I65" s="4"/>
    </row>
    <row r="66" spans="1:9">
      <c r="A66" s="7"/>
      <c r="B66" s="4">
        <v>1500</v>
      </c>
      <c r="C66" s="8">
        <f>SQRT(B66)*D64</f>
        <v>0</v>
      </c>
      <c r="D66" s="4"/>
      <c r="E66" s="4"/>
      <c r="F66" s="4">
        <v>1500</v>
      </c>
      <c r="G66" s="8">
        <f>SQRT(F66)*H64</f>
        <v>1053.27998737365</v>
      </c>
      <c r="H66" s="4"/>
      <c r="I66" s="4"/>
    </row>
    <row r="68" spans="1:5">
      <c r="A68" s="6" t="s">
        <v>48</v>
      </c>
      <c r="B68" s="4">
        <v>15.698447</v>
      </c>
      <c r="C68" s="4">
        <v>99.897705</v>
      </c>
      <c r="D68" s="4">
        <f>C68/SQRT(ABS(B68))</f>
        <v>25.2131533653225</v>
      </c>
      <c r="E68" s="4">
        <v>26.015926</v>
      </c>
    </row>
    <row r="69" spans="1:5">
      <c r="A69" s="7"/>
      <c r="B69" s="4">
        <v>35.62534</v>
      </c>
      <c r="C69" s="4">
        <v>149.951462</v>
      </c>
      <c r="D69" s="4">
        <f t="shared" ref="D69:D81" si="7">C69/SQRT(ABS(B69))</f>
        <v>25.1229824802781</v>
      </c>
      <c r="E69" s="4">
        <v>25.554405</v>
      </c>
    </row>
    <row r="70" spans="1:5">
      <c r="A70" s="7"/>
      <c r="B70" s="4">
        <v>63.513374</v>
      </c>
      <c r="C70" s="4">
        <v>199.983185</v>
      </c>
      <c r="D70" s="4">
        <f t="shared" si="7"/>
        <v>25.093479689538</v>
      </c>
      <c r="E70" s="4">
        <v>25.186028</v>
      </c>
    </row>
    <row r="71" spans="1:5">
      <c r="A71" s="7"/>
      <c r="B71" s="4">
        <v>102.001907</v>
      </c>
      <c r="C71" s="4">
        <v>249.999222</v>
      </c>
      <c r="D71" s="4">
        <f t="shared" si="7"/>
        <v>24.7533801464512</v>
      </c>
      <c r="E71" s="4">
        <v>24.998659</v>
      </c>
    </row>
    <row r="72" spans="1:5">
      <c r="A72" s="7"/>
      <c r="B72" s="4">
        <v>144.308319</v>
      </c>
      <c r="C72" s="4">
        <v>299.989471</v>
      </c>
      <c r="D72" s="4">
        <f t="shared" si="7"/>
        <v>24.9724026205903</v>
      </c>
      <c r="E72" s="4">
        <v>24.967138</v>
      </c>
    </row>
    <row r="73" spans="1:5">
      <c r="A73" s="7"/>
      <c r="B73" s="4">
        <v>191.076172</v>
      </c>
      <c r="C73" s="4">
        <v>349.957184</v>
      </c>
      <c r="D73" s="4">
        <f t="shared" si="7"/>
        <v>25.3169653490058</v>
      </c>
      <c r="E73" s="4">
        <v>25.006546</v>
      </c>
    </row>
    <row r="74" spans="1:5">
      <c r="A74" s="7"/>
      <c r="B74" s="4">
        <v>243.419495</v>
      </c>
      <c r="C74" s="4">
        <v>399.987701</v>
      </c>
      <c r="D74" s="4">
        <f t="shared" si="7"/>
        <v>25.6371036426074</v>
      </c>
      <c r="E74" s="4">
        <v>25.231083</v>
      </c>
    </row>
    <row r="75" spans="1:5">
      <c r="A75" s="7"/>
      <c r="B75" s="4">
        <v>302.678558</v>
      </c>
      <c r="C75" s="4">
        <v>449.965179</v>
      </c>
      <c r="D75" s="4">
        <f t="shared" si="7"/>
        <v>25.8635466208154</v>
      </c>
      <c r="E75" s="4">
        <v>25.58041</v>
      </c>
    </row>
    <row r="76" spans="1:5">
      <c r="A76" s="7"/>
      <c r="B76" s="4">
        <v>364.772339</v>
      </c>
      <c r="C76" s="4">
        <v>499.973938</v>
      </c>
      <c r="D76" s="4">
        <f t="shared" si="7"/>
        <v>26.1779972404811</v>
      </c>
      <c r="E76" s="4">
        <v>26.040911</v>
      </c>
    </row>
    <row r="77" spans="1:5">
      <c r="A77" s="7"/>
      <c r="B77" s="4">
        <v>430.703796</v>
      </c>
      <c r="C77" s="4">
        <v>549.936768</v>
      </c>
      <c r="D77" s="4">
        <f t="shared" si="7"/>
        <v>26.4986291523538</v>
      </c>
      <c r="E77" s="4">
        <v>26.395884</v>
      </c>
    </row>
    <row r="78" spans="1:5">
      <c r="A78" s="7"/>
      <c r="B78" s="4">
        <v>511.029144</v>
      </c>
      <c r="C78" s="4">
        <v>599.994629</v>
      </c>
      <c r="D78" s="4">
        <f t="shared" si="7"/>
        <v>26.5414428513556</v>
      </c>
      <c r="E78" s="4">
        <v>26.891199</v>
      </c>
    </row>
    <row r="79" spans="1:5">
      <c r="A79" s="7"/>
      <c r="B79" s="4">
        <v>600.122253</v>
      </c>
      <c r="C79" s="4">
        <v>649.946838</v>
      </c>
      <c r="D79" s="4">
        <f t="shared" si="7"/>
        <v>26.5312657492333</v>
      </c>
      <c r="E79" s="4">
        <v>27.41613</v>
      </c>
    </row>
    <row r="80" spans="1:5">
      <c r="A80" s="7"/>
      <c r="B80" s="4">
        <v>703.631409</v>
      </c>
      <c r="C80" s="4">
        <v>699.950684</v>
      </c>
      <c r="D80" s="4">
        <f t="shared" si="7"/>
        <v>26.3872926429502</v>
      </c>
      <c r="E80" s="4">
        <v>28.104664</v>
      </c>
    </row>
    <row r="81" spans="1:5">
      <c r="A81" s="7"/>
      <c r="B81" s="4">
        <v>805.682739</v>
      </c>
      <c r="C81" s="4">
        <v>744.726318</v>
      </c>
      <c r="D81" s="4">
        <f t="shared" si="7"/>
        <v>26.2370300086578</v>
      </c>
      <c r="E81" s="4">
        <v>28.78233</v>
      </c>
    </row>
    <row r="82" spans="1:5">
      <c r="A82" s="7"/>
      <c r="B82" s="8">
        <f>(C82/D81)^2</f>
        <v>929.716695540323</v>
      </c>
      <c r="C82" s="4">
        <v>800</v>
      </c>
      <c r="D82" s="4"/>
      <c r="E82" s="4"/>
    </row>
    <row r="83" spans="1:5">
      <c r="A83" s="7"/>
      <c r="B83" s="4">
        <v>1500</v>
      </c>
      <c r="C83" s="8">
        <f>SQRT(B83)*D81</f>
        <v>1016.15580277476</v>
      </c>
      <c r="D83" s="4"/>
      <c r="E83" s="4"/>
    </row>
    <row r="84" spans="1:5">
      <c r="A84" s="6" t="s">
        <v>48</v>
      </c>
      <c r="B84" s="4">
        <v>15.664056</v>
      </c>
      <c r="C84" s="4">
        <v>99.915726</v>
      </c>
      <c r="D84" s="4">
        <f>C84/SQRT(ABS(B84))</f>
        <v>25.2453696890489</v>
      </c>
      <c r="E84" s="4">
        <v>23.955025</v>
      </c>
    </row>
    <row r="85" spans="1:5">
      <c r="A85" s="7"/>
      <c r="B85" s="4">
        <v>35.58596</v>
      </c>
      <c r="C85" s="4">
        <v>149.960175</v>
      </c>
      <c r="D85" s="4">
        <f t="shared" ref="D85:D97" si="8">C85/SQRT(ABS(B85))</f>
        <v>25.1383399766303</v>
      </c>
      <c r="E85" s="4">
        <v>23.906473</v>
      </c>
    </row>
    <row r="86" spans="1:5">
      <c r="A86" s="7"/>
      <c r="B86" s="4">
        <v>63.378029</v>
      </c>
      <c r="C86" s="4">
        <v>199.976105</v>
      </c>
      <c r="D86" s="4">
        <f t="shared" si="8"/>
        <v>25.119369872448</v>
      </c>
      <c r="E86" s="4">
        <v>23.898806</v>
      </c>
    </row>
    <row r="87" spans="1:5">
      <c r="A87" s="7"/>
      <c r="B87" s="4">
        <v>101.951569</v>
      </c>
      <c r="C87" s="4">
        <v>249.99614</v>
      </c>
      <c r="D87" s="4">
        <f t="shared" si="8"/>
        <v>24.7591850758228</v>
      </c>
      <c r="E87" s="4">
        <v>23.931446</v>
      </c>
    </row>
    <row r="88" spans="1:5">
      <c r="A88" s="7"/>
      <c r="B88" s="4">
        <v>144.24649</v>
      </c>
      <c r="C88" s="4">
        <v>299.988251</v>
      </c>
      <c r="D88" s="4">
        <f t="shared" si="8"/>
        <v>24.9776524821748</v>
      </c>
      <c r="E88" s="4">
        <v>24.010401</v>
      </c>
    </row>
    <row r="89" spans="1:5">
      <c r="A89" s="7"/>
      <c r="B89" s="4">
        <v>190.90831</v>
      </c>
      <c r="C89" s="4">
        <v>349.999115</v>
      </c>
      <c r="D89" s="4">
        <f t="shared" si="8"/>
        <v>25.3311280125946</v>
      </c>
      <c r="E89" s="4">
        <v>24.223635</v>
      </c>
    </row>
    <row r="90" spans="1:5">
      <c r="A90" s="7"/>
      <c r="B90" s="4">
        <v>243.544891</v>
      </c>
      <c r="C90" s="4">
        <v>399.976196</v>
      </c>
      <c r="D90" s="4">
        <f t="shared" si="8"/>
        <v>25.6297655775838</v>
      </c>
      <c r="E90" s="4">
        <v>24.567799</v>
      </c>
    </row>
    <row r="91" spans="1:5">
      <c r="A91" s="7"/>
      <c r="B91" s="4">
        <v>301.982788</v>
      </c>
      <c r="C91" s="4">
        <v>449.992798</v>
      </c>
      <c r="D91" s="4">
        <f t="shared" si="8"/>
        <v>25.8949136954594</v>
      </c>
      <c r="E91" s="4">
        <v>25.00827</v>
      </c>
    </row>
    <row r="92" spans="1:5">
      <c r="A92" s="7"/>
      <c r="B92" s="4">
        <v>364.343414</v>
      </c>
      <c r="C92" s="4">
        <v>499.959076</v>
      </c>
      <c r="D92" s="4">
        <f t="shared" si="8"/>
        <v>26.1926231800529</v>
      </c>
      <c r="E92" s="4">
        <v>25.503738</v>
      </c>
    </row>
    <row r="93" spans="1:5">
      <c r="A93" s="7"/>
      <c r="B93" s="4">
        <v>431.125336</v>
      </c>
      <c r="C93" s="4">
        <v>549.941162</v>
      </c>
      <c r="D93" s="4">
        <f t="shared" si="8"/>
        <v>26.485882866211</v>
      </c>
      <c r="E93" s="4">
        <v>26.026253</v>
      </c>
    </row>
    <row r="94" spans="1:5">
      <c r="A94" s="7"/>
      <c r="B94" s="4">
        <v>511.255066</v>
      </c>
      <c r="C94" s="4">
        <v>599.949585</v>
      </c>
      <c r="D94" s="4">
        <f t="shared" si="8"/>
        <v>26.533585781329</v>
      </c>
      <c r="E94" s="4">
        <v>26.625828</v>
      </c>
    </row>
    <row r="95" spans="1:5">
      <c r="A95" s="7"/>
      <c r="B95" s="4">
        <v>601.04071</v>
      </c>
      <c r="C95" s="4">
        <v>650.009949</v>
      </c>
      <c r="D95" s="4">
        <f t="shared" si="8"/>
        <v>26.513560902014</v>
      </c>
      <c r="E95" s="4">
        <v>27.223307</v>
      </c>
    </row>
    <row r="96" spans="1:5">
      <c r="A96" s="7"/>
      <c r="B96" s="4">
        <v>704.709961</v>
      </c>
      <c r="C96" s="4">
        <v>700.005493</v>
      </c>
      <c r="D96" s="4">
        <f t="shared" si="8"/>
        <v>26.3691568097169</v>
      </c>
      <c r="E96" s="4">
        <v>27.917074</v>
      </c>
    </row>
    <row r="97" spans="1:5">
      <c r="A97" s="7"/>
      <c r="B97" s="4">
        <v>807.720886</v>
      </c>
      <c r="C97" s="4">
        <v>744.394531</v>
      </c>
      <c r="D97" s="4">
        <f t="shared" si="8"/>
        <v>26.192232504624</v>
      </c>
      <c r="E97" s="4">
        <v>28.652216</v>
      </c>
    </row>
    <row r="98" spans="1:5">
      <c r="A98" s="7"/>
      <c r="B98" s="8">
        <f>(C98/D97)^2</f>
        <v>932.899670056254</v>
      </c>
      <c r="C98" s="4">
        <v>800</v>
      </c>
      <c r="D98" s="4"/>
      <c r="E98" s="4"/>
    </row>
    <row r="99" spans="1:5">
      <c r="A99" s="7"/>
      <c r="B99" s="4">
        <v>1500</v>
      </c>
      <c r="C99" s="8">
        <f>SQRT(B99)*D97</f>
        <v>1014.42080290401</v>
      </c>
      <c r="D99" s="4"/>
      <c r="E99" s="4"/>
    </row>
    <row r="100" spans="1:5">
      <c r="A100" s="6" t="s">
        <v>48</v>
      </c>
      <c r="B100" s="4">
        <v>15.782356</v>
      </c>
      <c r="C100" s="4">
        <v>99.933228</v>
      </c>
      <c r="D100" s="4">
        <f>C100/SQRT(ABS(B100))</f>
        <v>25.1549812702582</v>
      </c>
      <c r="E100" s="4">
        <v>25.462967</v>
      </c>
    </row>
    <row r="101" spans="1:5">
      <c r="A101" s="7"/>
      <c r="B101" s="4">
        <v>35.938801</v>
      </c>
      <c r="C101" s="4">
        <v>149.958939</v>
      </c>
      <c r="D101" s="4">
        <f t="shared" ref="D101:D113" si="9">C101/SQRT(ABS(B101))</f>
        <v>25.0144274597736</v>
      </c>
      <c r="E101" s="4">
        <v>25.548248</v>
      </c>
    </row>
    <row r="102" spans="1:5">
      <c r="A102" s="7"/>
      <c r="B102" s="4">
        <v>64.24012</v>
      </c>
      <c r="C102" s="4">
        <v>199.992828</v>
      </c>
      <c r="D102" s="4">
        <f t="shared" si="9"/>
        <v>24.9523382961111</v>
      </c>
      <c r="E102" s="4">
        <v>25.651728</v>
      </c>
    </row>
    <row r="103" spans="1:5">
      <c r="A103" s="7"/>
      <c r="B103" s="4">
        <v>103.221519</v>
      </c>
      <c r="C103" s="4">
        <v>250.007904</v>
      </c>
      <c r="D103" s="4">
        <f t="shared" si="9"/>
        <v>24.6075635973035</v>
      </c>
      <c r="E103" s="4">
        <v>25.743063</v>
      </c>
    </row>
    <row r="104" spans="1:5">
      <c r="A104" s="7"/>
      <c r="B104" s="4">
        <v>146.549713</v>
      </c>
      <c r="C104" s="4">
        <v>299.980713</v>
      </c>
      <c r="D104" s="4">
        <f t="shared" si="9"/>
        <v>24.7799740305491</v>
      </c>
      <c r="E104" s="4">
        <v>25.948662</v>
      </c>
    </row>
    <row r="105" spans="1:5">
      <c r="A105" s="7"/>
      <c r="B105" s="4">
        <v>194.606613</v>
      </c>
      <c r="C105" s="4">
        <v>350.002014</v>
      </c>
      <c r="D105" s="4">
        <f t="shared" si="9"/>
        <v>25.0894849708857</v>
      </c>
      <c r="E105" s="4">
        <v>26.269093</v>
      </c>
    </row>
    <row r="106" spans="1:5">
      <c r="A106" s="7"/>
      <c r="B106" s="4">
        <v>248.094177</v>
      </c>
      <c r="C106" s="4">
        <v>399.973175</v>
      </c>
      <c r="D106" s="4">
        <f t="shared" si="9"/>
        <v>25.3935009286956</v>
      </c>
      <c r="E106" s="4">
        <v>26.608124</v>
      </c>
    </row>
    <row r="107" spans="1:5">
      <c r="A107" s="7"/>
      <c r="B107" s="4">
        <v>307.727112</v>
      </c>
      <c r="C107" s="4">
        <v>450.023834</v>
      </c>
      <c r="D107" s="4">
        <f t="shared" si="9"/>
        <v>25.6538549477375</v>
      </c>
      <c r="E107" s="4">
        <v>27.010685</v>
      </c>
    </row>
    <row r="108" spans="1:5">
      <c r="A108" s="7"/>
      <c r="B108" s="4">
        <v>371.890259</v>
      </c>
      <c r="C108" s="4">
        <v>499.986755</v>
      </c>
      <c r="D108" s="4">
        <f t="shared" si="9"/>
        <v>25.9269301861344</v>
      </c>
      <c r="E108" s="4">
        <v>27.5256</v>
      </c>
    </row>
    <row r="109" spans="1:5">
      <c r="A109" s="7"/>
      <c r="B109" s="4">
        <v>439.735779</v>
      </c>
      <c r="C109" s="4">
        <v>550.007385</v>
      </c>
      <c r="D109" s="4">
        <f t="shared" si="9"/>
        <v>26.228449574717</v>
      </c>
      <c r="E109" s="4">
        <v>28.152267</v>
      </c>
    </row>
    <row r="110" spans="1:5">
      <c r="A110" s="7"/>
      <c r="B110" s="4">
        <v>522.0224</v>
      </c>
      <c r="C110" s="4">
        <v>599.975281</v>
      </c>
      <c r="D110" s="4">
        <f t="shared" si="9"/>
        <v>26.2596412314984</v>
      </c>
      <c r="E110" s="4">
        <v>28.866144</v>
      </c>
    </row>
    <row r="111" spans="1:5">
      <c r="A111" s="7"/>
      <c r="B111" s="4">
        <v>614.614746</v>
      </c>
      <c r="C111" s="4">
        <v>649.990845</v>
      </c>
      <c r="D111" s="4">
        <f t="shared" si="9"/>
        <v>26.2183738523315</v>
      </c>
      <c r="E111" s="4">
        <v>29.670813</v>
      </c>
    </row>
    <row r="112" spans="1:5">
      <c r="A112" s="7"/>
      <c r="B112" s="4">
        <v>719.884399</v>
      </c>
      <c r="C112" s="4">
        <v>699.978516</v>
      </c>
      <c r="D112" s="4">
        <f t="shared" si="9"/>
        <v>26.0887535254386</v>
      </c>
      <c r="E112" s="4">
        <v>30.52322</v>
      </c>
    </row>
    <row r="113" spans="1:5">
      <c r="A113" s="7"/>
      <c r="B113" s="4">
        <v>795.129333</v>
      </c>
      <c r="C113" s="4">
        <v>732.774292</v>
      </c>
      <c r="D113" s="4">
        <f t="shared" si="9"/>
        <v>25.9867122128793</v>
      </c>
      <c r="E113" s="4">
        <v>31.343502</v>
      </c>
    </row>
    <row r="114" spans="1:5">
      <c r="A114" s="7"/>
      <c r="B114" s="8">
        <f>(C114/D113)^2</f>
        <v>947.714008595379</v>
      </c>
      <c r="C114" s="4">
        <v>800</v>
      </c>
      <c r="D114" s="4"/>
      <c r="E114" s="4"/>
    </row>
    <row r="115" spans="1:5">
      <c r="A115" s="7"/>
      <c r="B115" s="4">
        <v>1500</v>
      </c>
      <c r="C115" s="8">
        <f>SQRT(B115)*D113</f>
        <v>1006.46103623166</v>
      </c>
      <c r="D115" s="4"/>
      <c r="E115" s="4"/>
    </row>
  </sheetData>
  <mergeCells count="7">
    <mergeCell ref="A3:A18"/>
    <mergeCell ref="A19:A34"/>
    <mergeCell ref="A35:A50"/>
    <mergeCell ref="A51:A66"/>
    <mergeCell ref="A68:A83"/>
    <mergeCell ref="A84:A99"/>
    <mergeCell ref="A100:A11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A1" sqref="A1:E18"/>
    </sheetView>
  </sheetViews>
  <sheetFormatPr defaultColWidth="9" defaultRowHeight="13.5" outlineLevelCol="4"/>
  <cols>
    <col min="1" max="5" width="12.6333333333333" customWidth="1"/>
  </cols>
  <sheetData>
    <row r="1" spans="1:5">
      <c r="A1" s="4" t="s">
        <v>28</v>
      </c>
      <c r="B1" s="5" t="s">
        <v>37</v>
      </c>
      <c r="C1" s="4" t="s">
        <v>30</v>
      </c>
      <c r="D1" s="17" t="s">
        <v>46</v>
      </c>
      <c r="E1" s="4"/>
    </row>
    <row r="2" spans="1: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</row>
    <row r="3" spans="1:5">
      <c r="A3" s="6" t="s">
        <v>47</v>
      </c>
      <c r="B3" s="4">
        <v>15.820244</v>
      </c>
      <c r="C3" s="4">
        <v>99.890823</v>
      </c>
      <c r="D3" s="4">
        <f>C3/SQRT(ABS(B3))</f>
        <v>25.1141799961679</v>
      </c>
      <c r="E3" s="4">
        <v>27.296627</v>
      </c>
    </row>
    <row r="4" spans="1:5">
      <c r="A4" s="7"/>
      <c r="B4" s="4">
        <v>36.093212</v>
      </c>
      <c r="C4" s="4">
        <v>149.946045</v>
      </c>
      <c r="D4" s="4">
        <f t="shared" ref="D4:D16" si="0">C4/SQRT(ABS(B4))</f>
        <v>24.9587165568208</v>
      </c>
      <c r="E4" s="4">
        <v>27.42848</v>
      </c>
    </row>
    <row r="5" spans="1:5">
      <c r="A5" s="7"/>
      <c r="B5" s="4">
        <v>64.626343</v>
      </c>
      <c r="C5" s="4">
        <v>200.00946</v>
      </c>
      <c r="D5" s="4">
        <f t="shared" si="0"/>
        <v>24.8797347939603</v>
      </c>
      <c r="E5" s="4">
        <v>27.52467</v>
      </c>
    </row>
    <row r="6" spans="1:5">
      <c r="A6" s="7"/>
      <c r="B6" s="4">
        <v>103.657707</v>
      </c>
      <c r="C6" s="4">
        <v>250.003723</v>
      </c>
      <c r="D6" s="4">
        <f t="shared" si="0"/>
        <v>24.555324476788</v>
      </c>
      <c r="E6" s="4">
        <v>27.6091</v>
      </c>
    </row>
    <row r="7" spans="1:5">
      <c r="A7" s="7"/>
      <c r="B7" s="4">
        <v>147.298706</v>
      </c>
      <c r="C7" s="4">
        <v>299.979736</v>
      </c>
      <c r="D7" s="4">
        <f t="shared" si="0"/>
        <v>24.7168119139374</v>
      </c>
      <c r="E7" s="4">
        <v>27.817791</v>
      </c>
    </row>
    <row r="8" spans="1:5">
      <c r="A8" s="7"/>
      <c r="B8" s="4">
        <v>196.056168</v>
      </c>
      <c r="C8" s="4">
        <v>349.967316</v>
      </c>
      <c r="D8" s="4">
        <f t="shared" si="0"/>
        <v>24.9940843898742</v>
      </c>
      <c r="E8" s="4">
        <v>28.103201</v>
      </c>
    </row>
    <row r="9" spans="1:5">
      <c r="A9" s="7"/>
      <c r="B9" s="4">
        <v>250.237518</v>
      </c>
      <c r="C9" s="4">
        <v>399.998016</v>
      </c>
      <c r="D9" s="4">
        <f t="shared" si="0"/>
        <v>25.2860868522801</v>
      </c>
      <c r="E9" s="4">
        <v>28.440664</v>
      </c>
    </row>
    <row r="10" spans="1:5">
      <c r="A10" s="7"/>
      <c r="B10" s="4">
        <v>310.496094</v>
      </c>
      <c r="C10" s="4">
        <v>449.968018</v>
      </c>
      <c r="D10" s="4">
        <f t="shared" si="0"/>
        <v>25.5360415488436</v>
      </c>
      <c r="E10" s="4">
        <v>28.83679</v>
      </c>
    </row>
    <row r="11" spans="1:5">
      <c r="A11" s="7"/>
      <c r="B11" s="4">
        <v>375.199005</v>
      </c>
      <c r="C11" s="4">
        <v>499.935059</v>
      </c>
      <c r="D11" s="4">
        <f t="shared" si="0"/>
        <v>25.8096880016106</v>
      </c>
      <c r="E11" s="4">
        <v>29.331308</v>
      </c>
    </row>
    <row r="12" spans="1:5">
      <c r="A12" s="7"/>
      <c r="B12" s="4">
        <v>444.485474</v>
      </c>
      <c r="C12" s="4">
        <v>550.004456</v>
      </c>
      <c r="D12" s="4">
        <f t="shared" si="0"/>
        <v>26.0877979237193</v>
      </c>
      <c r="E12" s="4">
        <v>29.94359</v>
      </c>
    </row>
    <row r="13" spans="1:5">
      <c r="A13" s="7"/>
      <c r="B13" s="4">
        <v>527.461243</v>
      </c>
      <c r="C13" s="4">
        <v>600.001892</v>
      </c>
      <c r="D13" s="4">
        <f t="shared" si="0"/>
        <v>26.1250627896045</v>
      </c>
      <c r="E13" s="4">
        <v>30.528439</v>
      </c>
    </row>
    <row r="14" spans="1:5">
      <c r="A14" s="7"/>
      <c r="B14" s="4">
        <v>621.469971</v>
      </c>
      <c r="C14" s="4">
        <v>650.011841</v>
      </c>
      <c r="D14" s="4">
        <f t="shared" si="0"/>
        <v>26.0742120868319</v>
      </c>
      <c r="E14" s="4">
        <v>31.29245</v>
      </c>
    </row>
    <row r="15" spans="1:5">
      <c r="A15" s="7"/>
      <c r="B15" s="4">
        <v>726.495605</v>
      </c>
      <c r="C15" s="4">
        <v>699.954468</v>
      </c>
      <c r="D15" s="4">
        <f t="shared" si="0"/>
        <v>25.9688844779136</v>
      </c>
      <c r="E15" s="4">
        <v>31.927988</v>
      </c>
    </row>
    <row r="16" spans="1:5">
      <c r="A16" s="7"/>
      <c r="B16" s="4">
        <v>796.707642</v>
      </c>
      <c r="C16" s="4">
        <v>730.796814</v>
      </c>
      <c r="D16" s="4">
        <f t="shared" si="0"/>
        <v>25.890900390146</v>
      </c>
      <c r="E16" s="4">
        <v>32.85659</v>
      </c>
    </row>
    <row r="17" spans="1:5">
      <c r="A17" s="7"/>
      <c r="B17" s="8">
        <f>(C17/D16)^2</f>
        <v>954.741204750752</v>
      </c>
      <c r="C17" s="4">
        <v>800</v>
      </c>
      <c r="D17" s="4"/>
      <c r="E17" s="4"/>
    </row>
    <row r="18" spans="1:5">
      <c r="A18" s="7"/>
      <c r="B18" s="4">
        <v>1500</v>
      </c>
      <c r="C18" s="8">
        <f>SQRT(B18)*D16</f>
        <v>1002.75026029351</v>
      </c>
      <c r="D18" s="4"/>
      <c r="E18" s="4"/>
    </row>
    <row r="19" spans="1:5">
      <c r="A19" s="6" t="s">
        <v>47</v>
      </c>
      <c r="B19" s="4">
        <v>15.923527</v>
      </c>
      <c r="C19" s="4">
        <v>99.973442</v>
      </c>
      <c r="D19" s="4">
        <f>C19/SQRT(ABS(B19))</f>
        <v>25.0533041283264</v>
      </c>
      <c r="E19" s="4">
        <v>28.311737</v>
      </c>
    </row>
    <row r="20" spans="1:5">
      <c r="A20" s="7"/>
      <c r="B20" s="4">
        <v>36.300922</v>
      </c>
      <c r="C20" s="4">
        <v>149.956192</v>
      </c>
      <c r="D20" s="4">
        <f t="shared" ref="D20:D32" si="1">C20/SQRT(ABS(B20))</f>
        <v>24.8888927065854</v>
      </c>
      <c r="E20" s="4">
        <v>28.321138</v>
      </c>
    </row>
    <row r="21" spans="1:5">
      <c r="A21" s="7"/>
      <c r="B21" s="4">
        <v>64.933159</v>
      </c>
      <c r="C21" s="4">
        <v>199.988785</v>
      </c>
      <c r="D21" s="4">
        <f t="shared" si="1"/>
        <v>24.8183197759705</v>
      </c>
      <c r="E21" s="4">
        <v>28.30875</v>
      </c>
    </row>
    <row r="22" spans="1:5">
      <c r="A22" s="7"/>
      <c r="B22" s="4">
        <v>104.176277</v>
      </c>
      <c r="C22" s="4">
        <v>250.00882</v>
      </c>
      <c r="D22" s="4">
        <f t="shared" si="1"/>
        <v>24.4946317063106</v>
      </c>
      <c r="E22" s="4">
        <v>28.392054</v>
      </c>
    </row>
    <row r="23" spans="1:5">
      <c r="A23" s="7"/>
      <c r="B23" s="4">
        <v>148.325531</v>
      </c>
      <c r="C23" s="4">
        <v>300.012207</v>
      </c>
      <c r="D23" s="4">
        <f t="shared" si="1"/>
        <v>24.6337749756392</v>
      </c>
      <c r="E23" s="4">
        <v>28.488928</v>
      </c>
    </row>
    <row r="24" spans="1:5">
      <c r="A24" s="7"/>
      <c r="B24" s="4">
        <v>197.211349</v>
      </c>
      <c r="C24" s="4">
        <v>350.004791</v>
      </c>
      <c r="D24" s="4">
        <f t="shared" si="1"/>
        <v>24.9234430213202</v>
      </c>
      <c r="E24" s="4">
        <v>28.670965</v>
      </c>
    </row>
    <row r="25" spans="1:5">
      <c r="A25" s="7"/>
      <c r="B25" s="4">
        <v>251.729065</v>
      </c>
      <c r="C25" s="4">
        <v>399.995056</v>
      </c>
      <c r="D25" s="4">
        <f t="shared" si="1"/>
        <v>25.2108763326973</v>
      </c>
      <c r="E25" s="4">
        <v>29.01593</v>
      </c>
    </row>
    <row r="26" spans="1:5">
      <c r="A26" s="7"/>
      <c r="B26" s="4">
        <v>312.210541</v>
      </c>
      <c r="C26" s="4">
        <v>449.948395</v>
      </c>
      <c r="D26" s="4">
        <f t="shared" si="1"/>
        <v>25.4647212237392</v>
      </c>
      <c r="E26" s="4">
        <v>29.376537</v>
      </c>
    </row>
    <row r="27" spans="1:5">
      <c r="A27" s="7"/>
      <c r="B27" s="4">
        <v>376.946106</v>
      </c>
      <c r="C27" s="4">
        <v>499.998322</v>
      </c>
      <c r="D27" s="4">
        <f t="shared" si="1"/>
        <v>25.7530645390998</v>
      </c>
      <c r="E27" s="4">
        <v>29.827314</v>
      </c>
    </row>
    <row r="28" spans="1:5">
      <c r="A28" s="7"/>
      <c r="B28" s="4">
        <v>445.975769</v>
      </c>
      <c r="C28" s="4">
        <v>549.987427</v>
      </c>
      <c r="D28" s="4">
        <f t="shared" si="1"/>
        <v>26.0433669331825</v>
      </c>
      <c r="E28" s="4">
        <v>30.341141</v>
      </c>
    </row>
    <row r="29" spans="1:5">
      <c r="A29" s="7"/>
      <c r="B29" s="4">
        <v>529.263672</v>
      </c>
      <c r="C29" s="4">
        <v>599.965088</v>
      </c>
      <c r="D29" s="4">
        <f t="shared" si="1"/>
        <v>26.0789400929484</v>
      </c>
      <c r="E29" s="4">
        <v>30.920094</v>
      </c>
    </row>
    <row r="30" spans="1:5">
      <c r="A30" s="7"/>
      <c r="B30" s="4">
        <v>623.098206</v>
      </c>
      <c r="C30" s="4">
        <v>649.960999</v>
      </c>
      <c r="D30" s="4">
        <f t="shared" si="1"/>
        <v>26.0380854016333</v>
      </c>
      <c r="E30" s="4">
        <v>31.642576</v>
      </c>
    </row>
    <row r="31" spans="1:5">
      <c r="A31" s="7"/>
      <c r="B31" s="4">
        <v>729.924744</v>
      </c>
      <c r="C31" s="4">
        <v>700.019226</v>
      </c>
      <c r="D31" s="4">
        <f t="shared" si="1"/>
        <v>25.9102095245974</v>
      </c>
      <c r="E31" s="4">
        <v>32.490055</v>
      </c>
    </row>
    <row r="32" spans="1:5">
      <c r="A32" s="7"/>
      <c r="B32" s="4">
        <v>751.650024</v>
      </c>
      <c r="C32" s="4">
        <v>731.705811</v>
      </c>
      <c r="D32" s="4">
        <f t="shared" si="1"/>
        <v>26.6887765909921</v>
      </c>
      <c r="E32" s="4">
        <v>32.490055</v>
      </c>
    </row>
    <row r="33" spans="1:5">
      <c r="A33" s="7"/>
      <c r="B33" s="8">
        <f>(C33/D32)^2</f>
        <v>898.509434155863</v>
      </c>
      <c r="C33" s="4">
        <v>800</v>
      </c>
      <c r="D33" s="4"/>
      <c r="E33" s="4"/>
    </row>
    <row r="34" spans="1:5">
      <c r="A34" s="7"/>
      <c r="B34" s="4">
        <v>1500</v>
      </c>
      <c r="C34" s="8">
        <f>SQRT(B34)*D32</f>
        <v>1033.65187267563</v>
      </c>
      <c r="D34" s="4"/>
      <c r="E34" s="4"/>
    </row>
  </sheetData>
  <mergeCells count="2">
    <mergeCell ref="A3:A18"/>
    <mergeCell ref="A19:A34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66"/>
  <sheetViews>
    <sheetView tabSelected="1" topLeftCell="BC37" workbookViewId="0">
      <selection activeCell="BS73" sqref="BS73"/>
    </sheetView>
  </sheetViews>
  <sheetFormatPr defaultColWidth="9" defaultRowHeight="13.5"/>
  <cols>
    <col min="1" max="9" width="12.6333333333333" customWidth="1"/>
    <col min="11" max="19" width="12.6333333333333" customWidth="1"/>
    <col min="21" max="29" width="12.6333333333333" customWidth="1"/>
    <col min="31" max="39" width="12.6333333333333" customWidth="1"/>
    <col min="41" max="49" width="12.6333333333333" customWidth="1"/>
    <col min="51" max="59" width="12.6333333333333" customWidth="1"/>
    <col min="61" max="69" width="12.6333333333333" customWidth="1"/>
    <col min="71" max="72" width="15.625" customWidth="1"/>
    <col min="73" max="74" width="12.625"/>
    <col min="75" max="75" width="13.75"/>
  </cols>
  <sheetData>
    <row r="1" spans="1:71">
      <c r="A1" s="1" t="s">
        <v>50</v>
      </c>
      <c r="B1" s="2"/>
      <c r="C1" s="1" t="s">
        <v>51</v>
      </c>
      <c r="D1" s="2"/>
      <c r="E1" s="1" t="s">
        <v>52</v>
      </c>
      <c r="F1" s="3"/>
      <c r="K1" s="10" t="s">
        <v>53</v>
      </c>
      <c r="L1" s="11"/>
      <c r="M1" s="10" t="s">
        <v>54</v>
      </c>
      <c r="N1" s="11"/>
      <c r="O1" s="10" t="s">
        <v>55</v>
      </c>
      <c r="P1" s="10"/>
      <c r="U1" s="10" t="s">
        <v>56</v>
      </c>
      <c r="V1" s="11"/>
      <c r="W1" s="10" t="s">
        <v>57</v>
      </c>
      <c r="X1" s="11"/>
      <c r="Y1" s="10" t="s">
        <v>58</v>
      </c>
      <c r="Z1" s="10"/>
      <c r="AE1" s="1" t="s">
        <v>59</v>
      </c>
      <c r="AF1" s="2"/>
      <c r="AG1" s="1" t="s">
        <v>60</v>
      </c>
      <c r="AH1" s="2"/>
      <c r="AI1" s="1" t="s">
        <v>61</v>
      </c>
      <c r="AJ1" s="3"/>
      <c r="AO1" s="1" t="s">
        <v>62</v>
      </c>
      <c r="AP1" s="2"/>
      <c r="AQ1" s="1" t="s">
        <v>51</v>
      </c>
      <c r="AR1" s="2"/>
      <c r="AS1" s="1" t="s">
        <v>63</v>
      </c>
      <c r="AT1" s="3"/>
      <c r="AY1" s="1" t="s">
        <v>64</v>
      </c>
      <c r="AZ1" s="2"/>
      <c r="BA1" s="1" t="s">
        <v>65</v>
      </c>
      <c r="BB1" s="2"/>
      <c r="BC1" s="1" t="s">
        <v>61</v>
      </c>
      <c r="BD1" s="3"/>
      <c r="BI1" s="1" t="s">
        <v>66</v>
      </c>
      <c r="BJ1" s="2"/>
      <c r="BK1" s="1" t="s">
        <v>60</v>
      </c>
      <c r="BL1" s="2"/>
      <c r="BM1" s="1" t="s">
        <v>61</v>
      </c>
      <c r="BN1" s="3"/>
      <c r="BS1" s="13" t="s">
        <v>67</v>
      </c>
    </row>
    <row r="2" spans="1:72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  <c r="K2" s="4" t="s">
        <v>0</v>
      </c>
      <c r="L2" s="4" t="s">
        <v>13</v>
      </c>
      <c r="M2" s="4" t="s">
        <v>7</v>
      </c>
      <c r="N2" s="4" t="s">
        <v>18</v>
      </c>
      <c r="O2" s="5" t="s">
        <v>39</v>
      </c>
      <c r="P2" s="4" t="s">
        <v>19</v>
      </c>
      <c r="Q2" s="4" t="s">
        <v>7</v>
      </c>
      <c r="R2" s="4" t="s">
        <v>18</v>
      </c>
      <c r="S2" s="4" t="s">
        <v>39</v>
      </c>
      <c r="U2" s="4" t="s">
        <v>0</v>
      </c>
      <c r="V2" s="4" t="s">
        <v>13</v>
      </c>
      <c r="W2" s="4" t="s">
        <v>7</v>
      </c>
      <c r="X2" s="4" t="s">
        <v>18</v>
      </c>
      <c r="Y2" s="5" t="s">
        <v>39</v>
      </c>
      <c r="Z2" s="4" t="s">
        <v>19</v>
      </c>
      <c r="AA2" s="4" t="s">
        <v>7</v>
      </c>
      <c r="AB2" s="4" t="s">
        <v>18</v>
      </c>
      <c r="AC2" s="4" t="s">
        <v>39</v>
      </c>
      <c r="AE2" s="4" t="s">
        <v>0</v>
      </c>
      <c r="AF2" s="4" t="s">
        <v>13</v>
      </c>
      <c r="AG2" s="4" t="s">
        <v>7</v>
      </c>
      <c r="AH2" s="4" t="s">
        <v>18</v>
      </c>
      <c r="AI2" s="5" t="s">
        <v>39</v>
      </c>
      <c r="AJ2" s="4" t="s">
        <v>19</v>
      </c>
      <c r="AK2" s="4" t="s">
        <v>7</v>
      </c>
      <c r="AL2" s="4" t="s">
        <v>18</v>
      </c>
      <c r="AM2" s="4" t="s">
        <v>39</v>
      </c>
      <c r="AO2" s="4" t="s">
        <v>0</v>
      </c>
      <c r="AP2" s="4" t="s">
        <v>13</v>
      </c>
      <c r="AQ2" s="4" t="s">
        <v>7</v>
      </c>
      <c r="AR2" s="4" t="s">
        <v>18</v>
      </c>
      <c r="AS2" s="5" t="s">
        <v>39</v>
      </c>
      <c r="AT2" s="4" t="s">
        <v>19</v>
      </c>
      <c r="AU2" s="4" t="s">
        <v>7</v>
      </c>
      <c r="AV2" s="4" t="s">
        <v>18</v>
      </c>
      <c r="AW2" s="4" t="s">
        <v>39</v>
      </c>
      <c r="AY2" s="5" t="s">
        <v>0</v>
      </c>
      <c r="AZ2" s="5" t="s">
        <v>13</v>
      </c>
      <c r="BA2" s="5" t="s">
        <v>7</v>
      </c>
      <c r="BB2" s="5" t="s">
        <v>18</v>
      </c>
      <c r="BC2" s="5" t="s">
        <v>39</v>
      </c>
      <c r="BD2" s="5" t="s">
        <v>19</v>
      </c>
      <c r="BE2" s="5" t="s">
        <v>7</v>
      </c>
      <c r="BF2" s="5" t="s">
        <v>18</v>
      </c>
      <c r="BG2" s="5" t="s">
        <v>39</v>
      </c>
      <c r="BI2" s="4" t="s">
        <v>0</v>
      </c>
      <c r="BJ2" s="4" t="s">
        <v>13</v>
      </c>
      <c r="BK2" s="4" t="s">
        <v>7</v>
      </c>
      <c r="BL2" s="4" t="s">
        <v>18</v>
      </c>
      <c r="BM2" s="5" t="s">
        <v>39</v>
      </c>
      <c r="BN2" s="4" t="s">
        <v>19</v>
      </c>
      <c r="BO2" s="4" t="s">
        <v>7</v>
      </c>
      <c r="BP2" s="4" t="s">
        <v>18</v>
      </c>
      <c r="BQ2" s="4" t="s">
        <v>39</v>
      </c>
      <c r="BS2" s="14" t="s">
        <v>68</v>
      </c>
      <c r="BT2" s="14" t="s">
        <v>69</v>
      </c>
    </row>
    <row r="3" spans="1:72">
      <c r="A3" s="6" t="s">
        <v>47</v>
      </c>
      <c r="B3" s="4">
        <v>15.646544</v>
      </c>
      <c r="C3" s="4">
        <v>99.927208</v>
      </c>
      <c r="D3" s="4">
        <f>C3/SQRT(ABS(B3))</f>
        <v>25.2623961014038</v>
      </c>
      <c r="E3" s="4">
        <v>25.056253</v>
      </c>
      <c r="F3" s="4">
        <v>-18.848288</v>
      </c>
      <c r="G3" s="4">
        <v>99.939407</v>
      </c>
      <c r="H3" s="4">
        <f>G3/SQRT(ABS(F3))</f>
        <v>23.0197611756553</v>
      </c>
      <c r="I3" s="4">
        <v>25.542368</v>
      </c>
      <c r="K3" s="6" t="s">
        <v>47</v>
      </c>
      <c r="L3" s="4">
        <v>15.712868</v>
      </c>
      <c r="M3" s="4">
        <v>99.896591</v>
      </c>
      <c r="N3" s="4">
        <f>M3/SQRT(ABS(L3))</f>
        <v>25.2012995770483</v>
      </c>
      <c r="O3" s="4">
        <v>25.933008</v>
      </c>
      <c r="P3" s="4">
        <v>-18.659338</v>
      </c>
      <c r="Q3" s="12">
        <v>99.907028</v>
      </c>
      <c r="R3" s="4">
        <f>Q3/SQRT(ABS(P3))</f>
        <v>23.1285243153772</v>
      </c>
      <c r="S3" s="4">
        <v>26.092537</v>
      </c>
      <c r="U3" s="6" t="s">
        <v>47</v>
      </c>
      <c r="V3" s="4">
        <v>14.671018</v>
      </c>
      <c r="W3" s="4">
        <v>99.944649</v>
      </c>
      <c r="X3" s="4">
        <f>W3/SQRT(ABS(V3))</f>
        <v>26.093324914363</v>
      </c>
      <c r="Y3" s="4">
        <v>28.055637</v>
      </c>
      <c r="Z3" s="4">
        <v>-20.215429</v>
      </c>
      <c r="AA3" s="4">
        <v>99.976379</v>
      </c>
      <c r="AB3" s="4">
        <f>AA3/SQRT(ABS(Z3))</f>
        <v>22.235961945979</v>
      </c>
      <c r="AC3" s="4">
        <v>28.847343</v>
      </c>
      <c r="AE3" s="6" t="s">
        <v>47</v>
      </c>
      <c r="AF3" s="4"/>
      <c r="AG3" s="4"/>
      <c r="AH3" s="4" t="e">
        <f>AG3/SQRT(ABS(AF3))</f>
        <v>#DIV/0!</v>
      </c>
      <c r="AI3" s="4"/>
      <c r="AJ3" s="4">
        <v>-19.026253</v>
      </c>
      <c r="AK3" s="4">
        <v>99.969101</v>
      </c>
      <c r="AL3" s="4">
        <f>AK3/SQRT(ABS(AJ3))</f>
        <v>22.9186563601156</v>
      </c>
      <c r="AM3" s="4">
        <v>27.859968</v>
      </c>
      <c r="AO3" s="6" t="s">
        <v>47</v>
      </c>
      <c r="AP3" s="4">
        <v>15.745162</v>
      </c>
      <c r="AQ3" s="4">
        <v>99.887207</v>
      </c>
      <c r="AR3" s="4">
        <f>AQ3/SQRT(ABS(AP3))</f>
        <v>25.1730769313211</v>
      </c>
      <c r="AS3" s="4">
        <v>25.336815</v>
      </c>
      <c r="AT3" s="4">
        <v>-18.719006</v>
      </c>
      <c r="AU3" s="4">
        <v>99.95459</v>
      </c>
      <c r="AV3" s="4">
        <f>AU3/SQRT(ABS(AT3))</f>
        <v>23.1026261492091</v>
      </c>
      <c r="AW3" s="4">
        <v>27.430574</v>
      </c>
      <c r="AY3" s="6" t="s">
        <v>47</v>
      </c>
      <c r="AZ3" s="5">
        <v>15.9462</v>
      </c>
      <c r="BA3" s="5">
        <v>99.982315</v>
      </c>
      <c r="BB3" s="5">
        <f>BA3/SQRT(ABS(AZ3))</f>
        <v>25.0377088434242</v>
      </c>
      <c r="BC3" s="5">
        <v>28.67112</v>
      </c>
      <c r="BD3" s="5">
        <v>-18.956091</v>
      </c>
      <c r="BE3" s="5">
        <v>99.939659</v>
      </c>
      <c r="BF3" s="5">
        <f>BE3/SQRT(ABS(BD3))</f>
        <v>22.9542692121093</v>
      </c>
      <c r="BG3" s="5">
        <v>29.350746</v>
      </c>
      <c r="BI3" s="6" t="s">
        <v>47</v>
      </c>
      <c r="BJ3" s="4">
        <v>15.435785</v>
      </c>
      <c r="BK3" s="4">
        <v>99.915535</v>
      </c>
      <c r="BL3" s="4">
        <f>BK3/SQRT(ABS(BJ3))</f>
        <v>25.4313056627775</v>
      </c>
      <c r="BM3" s="4">
        <v>24.121187</v>
      </c>
      <c r="BN3" s="4">
        <v>-18.494057</v>
      </c>
      <c r="BO3" s="4">
        <v>99.938362</v>
      </c>
      <c r="BP3" s="4">
        <f>BO3/SQRT(ABS(BN3))</f>
        <v>23.2389301793225</v>
      </c>
      <c r="BQ3" s="4">
        <v>23.473631</v>
      </c>
      <c r="BS3" s="14">
        <f>((ABS((B3-L3)/B3))+(ABS((B3-V3)/B3))+(ABS((B3-AP3)/B3))+(ABS((B3-AZ3))/B3)+(ABS((B3-BJ3)/B3)))/5*100</f>
        <v>2.11022063402627</v>
      </c>
      <c r="BT3" s="14">
        <f>((ABS((F3-P3)/F3))+(ABS((F3-Z3)/F3))+(ABS((F3-AJ3)/F3))+(ABS((F3-AT3)/F3))+(ABS((F3-BD3)/F3))+(ABS((F3-BN3)/F3)))/6*100</f>
        <v>2.0562185807008</v>
      </c>
    </row>
    <row r="4" spans="1:72">
      <c r="A4" s="7"/>
      <c r="B4" s="4">
        <v>38.652172</v>
      </c>
      <c r="C4" s="4">
        <v>149.947952</v>
      </c>
      <c r="D4" s="4">
        <f t="shared" ref="D4:D16" si="0">C4/SQRT(ABS(B4))</f>
        <v>24.1186828502742</v>
      </c>
      <c r="E4" s="4">
        <v>24.918421</v>
      </c>
      <c r="F4" s="4">
        <v>-44.85648</v>
      </c>
      <c r="G4" s="4">
        <v>149.973831</v>
      </c>
      <c r="H4" s="4">
        <f t="shared" ref="H4:H16" si="1">G4/SQRT(ABS(F4))</f>
        <v>22.3925158465571</v>
      </c>
      <c r="I4" s="4">
        <v>25.205307</v>
      </c>
      <c r="K4" s="7"/>
      <c r="L4" s="4">
        <v>38.718147</v>
      </c>
      <c r="M4" s="4">
        <v>149.95755</v>
      </c>
      <c r="N4" s="4">
        <f t="shared" ref="N4:N16" si="2">M4/SQRT(ABS(L4))</f>
        <v>24.0996676902459</v>
      </c>
      <c r="O4" s="4">
        <v>25.664188</v>
      </c>
      <c r="P4" s="4">
        <v>-44.500221</v>
      </c>
      <c r="Q4" s="4">
        <v>149.952042</v>
      </c>
      <c r="R4" s="4">
        <f t="shared" ref="R4:R16" si="3">Q4/SQRT(ABS(P4))</f>
        <v>22.4787056438875</v>
      </c>
      <c r="S4" s="4">
        <v>25.980007</v>
      </c>
      <c r="U4" s="7"/>
      <c r="V4" s="4">
        <v>36.885242</v>
      </c>
      <c r="W4" s="4">
        <v>149.950607</v>
      </c>
      <c r="X4" s="4">
        <f t="shared" ref="X4:X16" si="4">W4/SQRT(ABS(V4))</f>
        <v>24.6900465955565</v>
      </c>
      <c r="Y4" s="4">
        <v>27.9037</v>
      </c>
      <c r="Z4" s="4">
        <v>-47.287144</v>
      </c>
      <c r="AA4" s="4">
        <v>149.956207</v>
      </c>
      <c r="AB4" s="4">
        <f t="shared" ref="AB4:AB16" si="5">AA4/SQRT(ABS(Z4))</f>
        <v>21.8068484028105</v>
      </c>
      <c r="AC4" s="4">
        <v>28.470825</v>
      </c>
      <c r="AE4" s="7"/>
      <c r="AF4" s="4"/>
      <c r="AG4" s="4"/>
      <c r="AH4" s="4" t="e">
        <f t="shared" ref="AH4:AH16" si="6">AG4/SQRT(ABS(AF4))</f>
        <v>#DIV/0!</v>
      </c>
      <c r="AI4" s="4"/>
      <c r="AJ4" s="4">
        <v>-45.478172</v>
      </c>
      <c r="AK4" s="4">
        <v>149.971817</v>
      </c>
      <c r="AL4" s="4">
        <f t="shared" ref="AL4:AL16" si="7">AK4/SQRT(ABS(AJ4))</f>
        <v>22.2386363540149</v>
      </c>
      <c r="AM4" s="4">
        <v>27.178045</v>
      </c>
      <c r="AO4" s="7"/>
      <c r="AP4" s="4">
        <v>38.889366</v>
      </c>
      <c r="AQ4" s="4">
        <v>149.953217</v>
      </c>
      <c r="AR4" s="4">
        <f t="shared" ref="AR4:AR16" si="8">AQ4/SQRT(ABS(AP4))</f>
        <v>24.0458622987728</v>
      </c>
      <c r="AS4" s="4">
        <v>25.229595</v>
      </c>
      <c r="AT4" s="4">
        <v>-44.495571</v>
      </c>
      <c r="AU4" s="4">
        <v>149.945816</v>
      </c>
      <c r="AV4" s="4">
        <f t="shared" ref="AV4:AV16" si="9">AU4/SQRT(ABS(AT4))</f>
        <v>22.4789468160237</v>
      </c>
      <c r="AW4" s="4">
        <v>26.866959</v>
      </c>
      <c r="AY4" s="6"/>
      <c r="AZ4" s="5">
        <v>39.308025</v>
      </c>
      <c r="BA4" s="5">
        <v>149.9655</v>
      </c>
      <c r="BB4" s="5">
        <f t="shared" ref="BB4:BB16" si="10">BA4/SQRT(ABS(AZ4))</f>
        <v>23.9194256950703</v>
      </c>
      <c r="BC4" s="5">
        <v>28.77014</v>
      </c>
      <c r="BD4" s="5">
        <v>-45.15065</v>
      </c>
      <c r="BE4" s="5">
        <v>149.963684</v>
      </c>
      <c r="BF4" s="5">
        <f t="shared" ref="BF4:BF16" si="11">BE4/SQRT(ABS(BD4))</f>
        <v>22.3179395684217</v>
      </c>
      <c r="BG4" s="5">
        <v>29.098312</v>
      </c>
      <c r="BI4" s="7"/>
      <c r="BJ4" s="4">
        <v>37.957081</v>
      </c>
      <c r="BK4" s="4">
        <v>149.965652</v>
      </c>
      <c r="BL4" s="4">
        <f t="shared" ref="BL4:BL16" si="12">BK4/SQRT(ABS(BJ4))</f>
        <v>24.3413912319613</v>
      </c>
      <c r="BM4" s="4">
        <v>23.632608</v>
      </c>
      <c r="BN4" s="4">
        <v>-43.874535</v>
      </c>
      <c r="BO4" s="4">
        <v>149.963318</v>
      </c>
      <c r="BP4" s="4">
        <f t="shared" ref="BP4:BP16" si="13">BO4/SQRT(ABS(BN4))</f>
        <v>22.6401227650211</v>
      </c>
      <c r="BQ4" s="4">
        <v>23.483902</v>
      </c>
      <c r="BS4" s="14">
        <f t="shared" ref="BS4:BS16" si="14">((ABS((B4-L4)/B4))+(ABS((B4-V4)/B4))+(ABS((B4-AP4)/B4))+(ABS((B4-AZ4))/B4)+(ABS((B4-BJ4)/B4)))/5*100</f>
        <v>1.77016856905222</v>
      </c>
      <c r="BT4" s="14">
        <f t="shared" ref="BT4:BT16" si="15">((ABS((F4-P4)/F4))+(ABS((F4-Z4)/F4))+(ABS((F4-AJ4)/F4))+(ABS((F4-AT4)/F4))+(ABS((F4-BD4)/F4))+(ABS((F4-BN4)/F4)))/6*100</f>
        <v>1.87473433790019</v>
      </c>
    </row>
    <row r="5" spans="1:72">
      <c r="A5" s="7"/>
      <c r="B5" s="4">
        <v>73.636856</v>
      </c>
      <c r="C5" s="4">
        <v>200.001556</v>
      </c>
      <c r="D5" s="4">
        <f t="shared" si="0"/>
        <v>23.3069667001154</v>
      </c>
      <c r="E5" s="4">
        <v>24.784601</v>
      </c>
      <c r="F5" s="4">
        <v>-84.428398</v>
      </c>
      <c r="G5" s="4">
        <v>200.00322</v>
      </c>
      <c r="H5" s="4">
        <f t="shared" si="1"/>
        <v>21.7667061014285</v>
      </c>
      <c r="I5" s="4">
        <v>24.921522</v>
      </c>
      <c r="K5" s="7"/>
      <c r="L5" s="4">
        <v>74.19165</v>
      </c>
      <c r="M5" s="4">
        <v>199.98584</v>
      </c>
      <c r="N5" s="4">
        <f t="shared" si="2"/>
        <v>23.2178355951231</v>
      </c>
      <c r="O5" s="4">
        <v>25.522203</v>
      </c>
      <c r="P5" s="4">
        <v>-83.560898</v>
      </c>
      <c r="Q5" s="4">
        <v>199.985443</v>
      </c>
      <c r="R5" s="4">
        <f t="shared" si="3"/>
        <v>21.8774568088592</v>
      </c>
      <c r="S5" s="4">
        <v>25.862091</v>
      </c>
      <c r="U5" s="7"/>
      <c r="V5" s="4">
        <v>70.034798</v>
      </c>
      <c r="W5" s="4">
        <v>199.99202</v>
      </c>
      <c r="X5" s="4">
        <f t="shared" si="4"/>
        <v>23.8976791934201</v>
      </c>
      <c r="Y5" s="4">
        <v>27.799799</v>
      </c>
      <c r="Z5" s="4">
        <v>-88.819351</v>
      </c>
      <c r="AA5" s="4">
        <v>199.991272</v>
      </c>
      <c r="AB5" s="4">
        <f t="shared" si="5"/>
        <v>21.2205797584309</v>
      </c>
      <c r="AC5" s="4">
        <v>28.191488</v>
      </c>
      <c r="AE5" s="7"/>
      <c r="AF5" s="4"/>
      <c r="AG5" s="4"/>
      <c r="AH5" s="4" t="e">
        <f t="shared" si="6"/>
        <v>#DIV/0!</v>
      </c>
      <c r="AI5" s="4"/>
      <c r="AJ5" s="4">
        <v>-86.585526</v>
      </c>
      <c r="AK5" s="4">
        <v>200.008911</v>
      </c>
      <c r="AL5" s="4">
        <f t="shared" si="7"/>
        <v>21.4944677460413</v>
      </c>
      <c r="AM5" s="4">
        <v>26.598694</v>
      </c>
      <c r="AO5" s="7"/>
      <c r="AP5" s="4">
        <v>74.822891</v>
      </c>
      <c r="AQ5" s="4">
        <v>200.014832</v>
      </c>
      <c r="AR5" s="4">
        <f t="shared" si="8"/>
        <v>23.1230415483482</v>
      </c>
      <c r="AS5" s="4">
        <v>25.232172</v>
      </c>
      <c r="AT5" s="4">
        <v>-84.491798</v>
      </c>
      <c r="AU5" s="4">
        <v>200.000763</v>
      </c>
      <c r="AV5" s="4">
        <f t="shared" si="9"/>
        <v>21.7582707421408</v>
      </c>
      <c r="AW5" s="4">
        <v>26.448566</v>
      </c>
      <c r="AY5" s="6"/>
      <c r="AZ5" s="5">
        <v>75.307503</v>
      </c>
      <c r="BA5" s="5">
        <v>199.996933</v>
      </c>
      <c r="BB5" s="5">
        <f t="shared" si="10"/>
        <v>23.0464592468388</v>
      </c>
      <c r="BC5" s="5">
        <v>28.811813</v>
      </c>
      <c r="BD5" s="5">
        <v>-85.775085</v>
      </c>
      <c r="BE5" s="5">
        <v>199.965118</v>
      </c>
      <c r="BF5" s="5">
        <f t="shared" si="11"/>
        <v>21.5910451314703</v>
      </c>
      <c r="BG5" s="5">
        <v>28.953054</v>
      </c>
      <c r="BI5" s="7"/>
      <c r="BJ5" s="4">
        <v>73.072868</v>
      </c>
      <c r="BK5" s="4">
        <v>199.985214</v>
      </c>
      <c r="BL5" s="4">
        <f t="shared" si="12"/>
        <v>23.3948255198835</v>
      </c>
      <c r="BM5" s="4">
        <v>23.359423</v>
      </c>
      <c r="BN5" s="4">
        <v>-83.275467</v>
      </c>
      <c r="BO5" s="4">
        <v>199.992279</v>
      </c>
      <c r="BP5" s="4">
        <f t="shared" si="13"/>
        <v>21.9156669041379</v>
      </c>
      <c r="BQ5" s="4">
        <v>23.520679</v>
      </c>
      <c r="BS5" s="14">
        <f t="shared" si="14"/>
        <v>2.0580786338841</v>
      </c>
      <c r="BT5" s="14">
        <f t="shared" si="15"/>
        <v>1.96983464418374</v>
      </c>
    </row>
    <row r="6" spans="1:72">
      <c r="A6" s="7"/>
      <c r="B6" s="4">
        <v>123.937012</v>
      </c>
      <c r="C6" s="4">
        <v>250.011185</v>
      </c>
      <c r="D6" s="4">
        <f t="shared" si="0"/>
        <v>22.4573717307243</v>
      </c>
      <c r="E6" s="4">
        <v>24.735867</v>
      </c>
      <c r="F6" s="4">
        <v>-140.163361</v>
      </c>
      <c r="G6" s="4">
        <v>249.99498</v>
      </c>
      <c r="H6" s="4">
        <f t="shared" si="1"/>
        <v>21.1161158718396</v>
      </c>
      <c r="I6" s="4">
        <v>24.731253</v>
      </c>
      <c r="K6" s="7"/>
      <c r="L6" s="4">
        <v>124.871002</v>
      </c>
      <c r="M6" s="4">
        <v>249.995697</v>
      </c>
      <c r="N6" s="4">
        <f t="shared" si="2"/>
        <v>22.371841574019</v>
      </c>
      <c r="O6" s="4">
        <v>25.468264</v>
      </c>
      <c r="P6" s="4">
        <v>-136.575974</v>
      </c>
      <c r="Q6" s="4">
        <v>249.995834</v>
      </c>
      <c r="R6" s="4">
        <f t="shared" si="3"/>
        <v>21.3917157113927</v>
      </c>
      <c r="S6" s="4">
        <v>25.761379</v>
      </c>
      <c r="U6" s="7"/>
      <c r="V6" s="4">
        <v>117.848755</v>
      </c>
      <c r="W6" s="4">
        <v>250.003052</v>
      </c>
      <c r="X6" s="4">
        <f t="shared" si="4"/>
        <v>23.0294099658378</v>
      </c>
      <c r="Y6" s="4">
        <v>27.78908</v>
      </c>
      <c r="Z6" s="4">
        <v>-145.97319</v>
      </c>
      <c r="AA6" s="4">
        <v>250.011169</v>
      </c>
      <c r="AB6" s="4">
        <f t="shared" si="5"/>
        <v>20.6929715819083</v>
      </c>
      <c r="AC6" s="4">
        <v>28.086891</v>
      </c>
      <c r="AE6" s="7"/>
      <c r="AF6" s="4"/>
      <c r="AG6" s="4"/>
      <c r="AH6" s="4" t="e">
        <f t="shared" si="6"/>
        <v>#DIV/0!</v>
      </c>
      <c r="AI6" s="4"/>
      <c r="AJ6" s="4">
        <v>-143.266281</v>
      </c>
      <c r="AK6" s="4">
        <v>249.992722</v>
      </c>
      <c r="AL6" s="4">
        <f t="shared" si="7"/>
        <v>20.8860047116244</v>
      </c>
      <c r="AM6" s="4">
        <v>26.250015</v>
      </c>
      <c r="AO6" s="7"/>
      <c r="AP6" s="4">
        <v>124.239899</v>
      </c>
      <c r="AQ6" s="4">
        <v>249.993088</v>
      </c>
      <c r="AR6" s="4">
        <f t="shared" si="8"/>
        <v>22.4283567935154</v>
      </c>
      <c r="AS6" s="4">
        <v>25.325119</v>
      </c>
      <c r="AT6" s="4">
        <v>-139.076813</v>
      </c>
      <c r="AU6" s="4">
        <v>250.000565</v>
      </c>
      <c r="AV6" s="4">
        <f t="shared" si="9"/>
        <v>21.1989145915547</v>
      </c>
      <c r="AW6" s="4">
        <v>26.19183</v>
      </c>
      <c r="AY6" s="6"/>
      <c r="AZ6" s="5">
        <v>125.737198</v>
      </c>
      <c r="BA6" s="5">
        <v>250.001816</v>
      </c>
      <c r="BB6" s="5">
        <f t="shared" si="10"/>
        <v>22.2951949581922</v>
      </c>
      <c r="BC6" s="5">
        <v>28.850368</v>
      </c>
      <c r="BD6" s="5">
        <v>-142.424561</v>
      </c>
      <c r="BE6" s="5">
        <v>250.004059</v>
      </c>
      <c r="BF6" s="5">
        <f t="shared" si="11"/>
        <v>20.9485812269636</v>
      </c>
      <c r="BG6" s="5">
        <v>28.905104</v>
      </c>
      <c r="BI6" s="7"/>
      <c r="BJ6" s="4">
        <v>122.525581</v>
      </c>
      <c r="BK6" s="4">
        <v>249.987717</v>
      </c>
      <c r="BL6" s="4">
        <f t="shared" si="12"/>
        <v>22.5842298468294</v>
      </c>
      <c r="BM6" s="4">
        <v>23.251196</v>
      </c>
      <c r="BN6" s="4">
        <v>-137.564301</v>
      </c>
      <c r="BO6" s="4">
        <v>249.983658</v>
      </c>
      <c r="BP6" s="4">
        <f t="shared" si="13"/>
        <v>21.3136949607123</v>
      </c>
      <c r="BQ6" s="4">
        <v>23.64175</v>
      </c>
      <c r="BS6" s="14">
        <f t="shared" si="14"/>
        <v>1.70033968545248</v>
      </c>
      <c r="BT6" s="14">
        <f t="shared" si="15"/>
        <v>2.19350523898087</v>
      </c>
    </row>
    <row r="7" spans="1:72">
      <c r="A7" s="7"/>
      <c r="B7" s="4">
        <v>185.991608</v>
      </c>
      <c r="C7" s="4">
        <v>300.009216</v>
      </c>
      <c r="D7" s="4">
        <f t="shared" si="0"/>
        <v>21.9982392700615</v>
      </c>
      <c r="E7" s="4">
        <v>24.850388</v>
      </c>
      <c r="F7" s="4">
        <v>-201.933426</v>
      </c>
      <c r="G7" s="4">
        <v>299.993439</v>
      </c>
      <c r="H7" s="4">
        <f t="shared" si="1"/>
        <v>21.1109438100535</v>
      </c>
      <c r="I7" s="4">
        <v>24.699633</v>
      </c>
      <c r="K7" s="7"/>
      <c r="L7" s="4">
        <v>188.763824</v>
      </c>
      <c r="M7" s="4">
        <v>299.987793</v>
      </c>
      <c r="N7" s="4">
        <f t="shared" si="2"/>
        <v>21.8345476773679</v>
      </c>
      <c r="O7" s="4">
        <v>25.540501</v>
      </c>
      <c r="P7" s="4">
        <v>-202.027954</v>
      </c>
      <c r="Q7" s="4">
        <v>299.989471</v>
      </c>
      <c r="R7" s="4">
        <f t="shared" si="3"/>
        <v>21.1057252046673</v>
      </c>
      <c r="S7" s="4">
        <v>25.849092</v>
      </c>
      <c r="U7" s="7"/>
      <c r="V7" s="4">
        <v>177.097534</v>
      </c>
      <c r="W7" s="4">
        <v>299.978943</v>
      </c>
      <c r="X7" s="4">
        <f t="shared" si="4"/>
        <v>22.5415883010724</v>
      </c>
      <c r="Y7" s="4">
        <v>27.884817</v>
      </c>
      <c r="Z7" s="4">
        <v>-211.91745</v>
      </c>
      <c r="AA7" s="4">
        <v>299.994598</v>
      </c>
      <c r="AB7" s="4">
        <f t="shared" si="5"/>
        <v>20.6077261602641</v>
      </c>
      <c r="AC7" s="4">
        <v>28.155462</v>
      </c>
      <c r="AE7" s="7"/>
      <c r="AF7" s="4"/>
      <c r="AG7" s="4"/>
      <c r="AH7" s="4" t="e">
        <f t="shared" si="6"/>
        <v>#DIV/0!</v>
      </c>
      <c r="AI7" s="4"/>
      <c r="AJ7" s="4">
        <v>-206.070831</v>
      </c>
      <c r="AK7" s="4">
        <v>299.983124</v>
      </c>
      <c r="AL7" s="4">
        <f t="shared" si="7"/>
        <v>20.8972222824585</v>
      </c>
      <c r="AM7" s="4">
        <v>26.092766</v>
      </c>
      <c r="AO7" s="7"/>
      <c r="AP7" s="4">
        <v>186.658386</v>
      </c>
      <c r="AQ7" s="4">
        <v>299.989685</v>
      </c>
      <c r="AR7" s="4">
        <f t="shared" si="8"/>
        <v>21.9574836908796</v>
      </c>
      <c r="AS7" s="4">
        <v>25.506277</v>
      </c>
      <c r="AT7" s="4">
        <v>-200.4814</v>
      </c>
      <c r="AU7" s="4">
        <v>299.985748</v>
      </c>
      <c r="AV7" s="4">
        <f t="shared" si="9"/>
        <v>21.1867127832861</v>
      </c>
      <c r="AW7" s="4">
        <v>26.170889</v>
      </c>
      <c r="AY7" s="6"/>
      <c r="AZ7" s="5">
        <v>190.106155</v>
      </c>
      <c r="BA7" s="5">
        <v>300.005249</v>
      </c>
      <c r="BB7" s="5">
        <f t="shared" si="10"/>
        <v>21.7585907777076</v>
      </c>
      <c r="BC7" s="5">
        <v>28.975817</v>
      </c>
      <c r="BD7" s="5">
        <v>-206.349075</v>
      </c>
      <c r="BE7" s="5">
        <v>299.993958</v>
      </c>
      <c r="BF7" s="5">
        <f t="shared" si="11"/>
        <v>20.8838826771156</v>
      </c>
      <c r="BG7" s="5">
        <v>28.96594</v>
      </c>
      <c r="BI7" s="7"/>
      <c r="BJ7" s="4">
        <v>185.720306</v>
      </c>
      <c r="BK7" s="4">
        <v>300.000031</v>
      </c>
      <c r="BL7" s="4">
        <f t="shared" si="12"/>
        <v>22.0136270418027</v>
      </c>
      <c r="BM7" s="4">
        <v>23.373873</v>
      </c>
      <c r="BN7" s="4">
        <v>-201.113983</v>
      </c>
      <c r="BO7" s="4">
        <v>299.977386</v>
      </c>
      <c r="BP7" s="4">
        <f t="shared" si="13"/>
        <v>21.1527766031595</v>
      </c>
      <c r="BQ7" s="4">
        <v>23.895441</v>
      </c>
      <c r="BS7" s="14">
        <f t="shared" si="14"/>
        <v>1.797814125033</v>
      </c>
      <c r="BT7" s="14">
        <f t="shared" si="15"/>
        <v>1.72524475137332</v>
      </c>
    </row>
    <row r="8" spans="1:72">
      <c r="A8" s="7"/>
      <c r="B8" s="4">
        <v>254.157593</v>
      </c>
      <c r="C8" s="4">
        <v>349.977997</v>
      </c>
      <c r="D8" s="4">
        <f t="shared" si="0"/>
        <v>21.9527634049956</v>
      </c>
      <c r="E8" s="4">
        <v>25.032057</v>
      </c>
      <c r="F8" s="4">
        <v>-262.44812</v>
      </c>
      <c r="G8" s="4">
        <v>349.987885</v>
      </c>
      <c r="H8" s="4">
        <f t="shared" si="1"/>
        <v>21.6038562186488</v>
      </c>
      <c r="I8" s="4">
        <v>24.870548</v>
      </c>
      <c r="K8" s="7"/>
      <c r="L8" s="4">
        <v>258.406982</v>
      </c>
      <c r="M8" s="4">
        <v>349.997314</v>
      </c>
      <c r="N8" s="4">
        <f t="shared" si="2"/>
        <v>21.7727150861449</v>
      </c>
      <c r="O8" s="4">
        <v>25.783976</v>
      </c>
      <c r="P8" s="4">
        <v>-265.649078</v>
      </c>
      <c r="Q8" s="4">
        <v>349.968872</v>
      </c>
      <c r="R8" s="4">
        <f t="shared" si="3"/>
        <v>21.4721365949234</v>
      </c>
      <c r="S8" s="4">
        <v>26.054359</v>
      </c>
      <c r="U8" s="7"/>
      <c r="V8" s="4">
        <v>242.299072</v>
      </c>
      <c r="W8" s="4">
        <v>349.982086</v>
      </c>
      <c r="X8" s="4">
        <f t="shared" si="4"/>
        <v>22.4838117254035</v>
      </c>
      <c r="Y8" s="4">
        <v>28.109928</v>
      </c>
      <c r="Z8" s="4">
        <v>-275.763306</v>
      </c>
      <c r="AA8" s="4">
        <v>349.983795</v>
      </c>
      <c r="AB8" s="4">
        <f t="shared" si="5"/>
        <v>21.0755878766176</v>
      </c>
      <c r="AC8" s="4">
        <v>28.365982</v>
      </c>
      <c r="AE8" s="7"/>
      <c r="AF8" s="4"/>
      <c r="AG8" s="4"/>
      <c r="AH8" s="4" t="e">
        <f t="shared" si="6"/>
        <v>#DIV/0!</v>
      </c>
      <c r="AI8" s="4"/>
      <c r="AJ8" s="4">
        <v>-267.051788</v>
      </c>
      <c r="AK8" s="4">
        <v>350.033417</v>
      </c>
      <c r="AL8" s="4">
        <f t="shared" si="7"/>
        <v>21.4196200335549</v>
      </c>
      <c r="AM8" s="4">
        <v>26.114779</v>
      </c>
      <c r="AO8" s="7"/>
      <c r="AP8" s="4">
        <v>251.985626</v>
      </c>
      <c r="AQ8" s="4">
        <v>349.990417</v>
      </c>
      <c r="AR8" s="4">
        <f t="shared" si="8"/>
        <v>22.0479527330267</v>
      </c>
      <c r="AS8" s="4">
        <v>25.80747</v>
      </c>
      <c r="AT8" s="4">
        <v>-260.994629</v>
      </c>
      <c r="AU8" s="4">
        <v>350.037811</v>
      </c>
      <c r="AV8" s="4">
        <f t="shared" si="9"/>
        <v>21.6670195018047</v>
      </c>
      <c r="AW8" s="4">
        <v>26.359289</v>
      </c>
      <c r="AY8" s="6"/>
      <c r="AZ8" s="5">
        <v>259.55011</v>
      </c>
      <c r="BA8" s="5">
        <v>349.98642</v>
      </c>
      <c r="BB8" s="5">
        <f t="shared" si="10"/>
        <v>21.7240395489327</v>
      </c>
      <c r="BC8" s="5">
        <v>29.222692</v>
      </c>
      <c r="BD8" s="5">
        <v>-268.812469</v>
      </c>
      <c r="BE8" s="5">
        <v>349.990631</v>
      </c>
      <c r="BF8" s="5">
        <f t="shared" si="11"/>
        <v>21.3467475382903</v>
      </c>
      <c r="BG8" s="5">
        <v>29.15971</v>
      </c>
      <c r="BI8" s="7"/>
      <c r="BJ8" s="4">
        <v>253.611664</v>
      </c>
      <c r="BK8" s="4">
        <v>349.988525</v>
      </c>
      <c r="BL8" s="4">
        <f t="shared" si="12"/>
        <v>21.9770397496054</v>
      </c>
      <c r="BM8" s="4">
        <v>23.660191</v>
      </c>
      <c r="BN8" s="4">
        <v>-261.93576</v>
      </c>
      <c r="BO8" s="4">
        <v>349.984039</v>
      </c>
      <c r="BP8" s="4">
        <f t="shared" si="13"/>
        <v>21.6247373949454</v>
      </c>
      <c r="BQ8" s="4">
        <v>24.237286</v>
      </c>
      <c r="BS8" s="14">
        <f t="shared" si="14"/>
        <v>1.9057721403586</v>
      </c>
      <c r="BT8" s="14">
        <f t="shared" si="15"/>
        <v>1.87021165681557</v>
      </c>
    </row>
    <row r="9" spans="1:72">
      <c r="A9" s="7"/>
      <c r="B9" s="4">
        <v>328.524811</v>
      </c>
      <c r="C9" s="4">
        <v>399.978729</v>
      </c>
      <c r="D9" s="4">
        <f t="shared" si="0"/>
        <v>22.0674834199505</v>
      </c>
      <c r="E9" s="4">
        <v>25.28549</v>
      </c>
      <c r="F9" s="4">
        <v>-326.148376</v>
      </c>
      <c r="G9" s="4">
        <v>399.979218</v>
      </c>
      <c r="H9" s="4">
        <f t="shared" si="1"/>
        <v>22.1477604116448</v>
      </c>
      <c r="I9" s="4">
        <v>25.131258</v>
      </c>
      <c r="K9" s="7"/>
      <c r="L9" s="4">
        <v>335.060669</v>
      </c>
      <c r="M9" s="4">
        <v>400.004517</v>
      </c>
      <c r="N9" s="4">
        <f t="shared" si="2"/>
        <v>21.8526026984986</v>
      </c>
      <c r="O9" s="4">
        <v>26.268543</v>
      </c>
      <c r="P9" s="4">
        <v>-331.024414</v>
      </c>
      <c r="Q9" s="4">
        <v>400.000793</v>
      </c>
      <c r="R9" s="4">
        <f t="shared" si="3"/>
        <v>21.9852212029845</v>
      </c>
      <c r="S9" s="4">
        <v>26.409334</v>
      </c>
      <c r="U9" s="7"/>
      <c r="V9" s="4">
        <v>313.920898</v>
      </c>
      <c r="W9" s="4">
        <v>399.991058</v>
      </c>
      <c r="X9" s="4">
        <f t="shared" si="4"/>
        <v>22.5756450687987</v>
      </c>
      <c r="Y9" s="4">
        <v>28.418802</v>
      </c>
      <c r="Z9" s="4">
        <v>-343.806549</v>
      </c>
      <c r="AA9" s="4">
        <v>399.981232</v>
      </c>
      <c r="AB9" s="4">
        <f t="shared" si="5"/>
        <v>21.5716090696265</v>
      </c>
      <c r="AC9" s="4">
        <v>28.713594</v>
      </c>
      <c r="AE9" s="7"/>
      <c r="AF9" s="4"/>
      <c r="AG9" s="4"/>
      <c r="AH9" s="4" t="e">
        <f t="shared" si="6"/>
        <v>#DIV/0!</v>
      </c>
      <c r="AI9" s="4"/>
      <c r="AJ9" s="4">
        <v>-331.187012</v>
      </c>
      <c r="AK9" s="4">
        <v>399.994904</v>
      </c>
      <c r="AL9" s="4">
        <f t="shared" si="7"/>
        <v>21.9795000632924</v>
      </c>
      <c r="AM9" s="4">
        <v>26.334602</v>
      </c>
      <c r="AO9" s="7"/>
      <c r="AP9" s="4">
        <v>323.470093</v>
      </c>
      <c r="AQ9" s="4">
        <v>399.958008</v>
      </c>
      <c r="AR9" s="4">
        <f t="shared" si="8"/>
        <v>22.2380821382894</v>
      </c>
      <c r="AS9" s="4">
        <v>26.207197</v>
      </c>
      <c r="AT9" s="4">
        <v>-323.587921</v>
      </c>
      <c r="AU9" s="4">
        <v>400.013641</v>
      </c>
      <c r="AV9" s="4">
        <f t="shared" si="9"/>
        <v>22.2371256851867</v>
      </c>
      <c r="AW9" s="4">
        <v>26.704624</v>
      </c>
      <c r="AY9" s="6"/>
      <c r="AZ9" s="5">
        <v>335.032806</v>
      </c>
      <c r="BA9" s="5">
        <v>399.997467</v>
      </c>
      <c r="BB9" s="5">
        <f t="shared" si="10"/>
        <v>21.8531262015621</v>
      </c>
      <c r="BC9" s="5">
        <v>29.593231</v>
      </c>
      <c r="BD9" s="5">
        <v>-333.382446</v>
      </c>
      <c r="BE9" s="5">
        <v>399.9599</v>
      </c>
      <c r="BF9" s="5">
        <f t="shared" si="11"/>
        <v>21.9050922659453</v>
      </c>
      <c r="BG9" s="5">
        <v>29.547756</v>
      </c>
      <c r="BI9" s="7"/>
      <c r="BJ9" s="4">
        <v>327.987976</v>
      </c>
      <c r="BK9" s="4">
        <v>399.970886</v>
      </c>
      <c r="BL9" s="4">
        <f t="shared" si="12"/>
        <v>22.0851024707226</v>
      </c>
      <c r="BM9" s="4">
        <v>24.096432</v>
      </c>
      <c r="BN9" s="4">
        <v>-325.291016</v>
      </c>
      <c r="BO9" s="4">
        <v>399.984406</v>
      </c>
      <c r="BP9" s="4">
        <f t="shared" si="13"/>
        <v>22.1772159563546</v>
      </c>
      <c r="BQ9" s="4">
        <v>24.689421</v>
      </c>
      <c r="BS9" s="14">
        <f t="shared" si="14"/>
        <v>2.02354999604581</v>
      </c>
      <c r="BT9" s="14">
        <f t="shared" si="15"/>
        <v>1.95334060675092</v>
      </c>
    </row>
    <row r="10" spans="1:72">
      <c r="A10" s="7"/>
      <c r="B10" s="4">
        <v>404.728333</v>
      </c>
      <c r="C10" s="4">
        <v>449.962738</v>
      </c>
      <c r="D10" s="4">
        <f t="shared" si="0"/>
        <v>22.3663309438279</v>
      </c>
      <c r="E10" s="4">
        <v>25.784826</v>
      </c>
      <c r="F10" s="4">
        <v>-394.116852</v>
      </c>
      <c r="G10" s="4">
        <v>449.965271</v>
      </c>
      <c r="H10" s="4">
        <f t="shared" si="1"/>
        <v>22.6655620498792</v>
      </c>
      <c r="I10" s="4">
        <v>25.523016</v>
      </c>
      <c r="K10" s="7"/>
      <c r="L10" s="4">
        <v>413.962097</v>
      </c>
      <c r="M10" s="4">
        <v>449.995667</v>
      </c>
      <c r="N10" s="4">
        <f t="shared" si="2"/>
        <v>22.1170929357308</v>
      </c>
      <c r="O10" s="4">
        <v>26.777769</v>
      </c>
      <c r="P10" s="4">
        <v>-398.348267</v>
      </c>
      <c r="Q10" s="4">
        <v>449.971649</v>
      </c>
      <c r="R10" s="4">
        <f t="shared" si="3"/>
        <v>22.5451788727105</v>
      </c>
      <c r="S10" s="4">
        <v>26.903379</v>
      </c>
      <c r="U10" s="7"/>
      <c r="V10" s="4">
        <v>385.930389</v>
      </c>
      <c r="W10" s="4">
        <v>449.987946</v>
      </c>
      <c r="X10" s="4">
        <f t="shared" si="4"/>
        <v>22.9058489091244</v>
      </c>
      <c r="Y10" s="4">
        <v>28.886</v>
      </c>
      <c r="Z10" s="4">
        <v>-416.254059</v>
      </c>
      <c r="AA10" s="4">
        <v>450.008484</v>
      </c>
      <c r="AB10" s="4">
        <f t="shared" si="5"/>
        <v>22.056746958922</v>
      </c>
      <c r="AC10" s="4">
        <v>29.21895</v>
      </c>
      <c r="AE10" s="7"/>
      <c r="AF10" s="4"/>
      <c r="AG10" s="4"/>
      <c r="AH10" s="4" t="e">
        <f t="shared" si="6"/>
        <v>#DIV/0!</v>
      </c>
      <c r="AI10" s="4"/>
      <c r="AJ10" s="4">
        <v>-400.805298</v>
      </c>
      <c r="AK10" s="4">
        <v>449.989929</v>
      </c>
      <c r="AL10" s="4">
        <f t="shared" si="7"/>
        <v>22.4768820910955</v>
      </c>
      <c r="AM10" s="4">
        <v>26.778942</v>
      </c>
      <c r="AO10" s="7"/>
      <c r="AP10" s="4">
        <v>397.541382</v>
      </c>
      <c r="AQ10" s="4">
        <v>449.987823</v>
      </c>
      <c r="AR10" s="4">
        <f t="shared" si="8"/>
        <v>22.568858311901</v>
      </c>
      <c r="AS10" s="4">
        <v>26.762531</v>
      </c>
      <c r="AT10" s="4">
        <v>-389.687408</v>
      </c>
      <c r="AU10" s="4">
        <v>449.980988</v>
      </c>
      <c r="AV10" s="4">
        <f t="shared" si="9"/>
        <v>22.7948101053043</v>
      </c>
      <c r="AW10" s="4">
        <v>27.201891</v>
      </c>
      <c r="AY10" s="6"/>
      <c r="AZ10" s="5">
        <v>414.027039</v>
      </c>
      <c r="BA10" s="5">
        <v>449.993652</v>
      </c>
      <c r="BB10" s="5">
        <f t="shared" si="10"/>
        <v>22.1152592564277</v>
      </c>
      <c r="BC10" s="5">
        <v>30.076305</v>
      </c>
      <c r="BD10" s="5">
        <v>-402.415314</v>
      </c>
      <c r="BE10" s="5">
        <v>449.972992</v>
      </c>
      <c r="BF10" s="5">
        <f t="shared" si="11"/>
        <v>22.4310290512782</v>
      </c>
      <c r="BG10" s="5">
        <v>30.05072</v>
      </c>
      <c r="BI10" s="7"/>
      <c r="BJ10" s="4">
        <v>406.589478</v>
      </c>
      <c r="BK10" s="4">
        <v>449.985046</v>
      </c>
      <c r="BL10" s="4">
        <f t="shared" si="12"/>
        <v>22.3161881178553</v>
      </c>
      <c r="BM10" s="4">
        <v>24.67412</v>
      </c>
      <c r="BN10" s="4">
        <v>-393.341797</v>
      </c>
      <c r="BO10" s="4">
        <v>449.983765</v>
      </c>
      <c r="BP10" s="4">
        <f t="shared" si="13"/>
        <v>22.6888140783699</v>
      </c>
      <c r="BQ10" s="4">
        <v>25.287645</v>
      </c>
      <c r="BS10" s="14">
        <f t="shared" si="14"/>
        <v>2.2918341128344</v>
      </c>
      <c r="BT10" s="14">
        <f t="shared" si="15"/>
        <v>1.96896042225907</v>
      </c>
    </row>
    <row r="11" spans="1:72">
      <c r="A11" s="7"/>
      <c r="B11" s="4">
        <v>481.641479</v>
      </c>
      <c r="C11" s="4">
        <v>499.992981</v>
      </c>
      <c r="D11" s="4">
        <f t="shared" si="0"/>
        <v>22.7825308485907</v>
      </c>
      <c r="E11" s="4">
        <v>26.492472</v>
      </c>
      <c r="F11" s="4">
        <v>-473.565186</v>
      </c>
      <c r="G11" s="4">
        <v>500.013031</v>
      </c>
      <c r="H11" s="4">
        <f t="shared" si="1"/>
        <v>22.9769002501287</v>
      </c>
      <c r="I11" s="4">
        <v>26.144754</v>
      </c>
      <c r="K11" s="7"/>
      <c r="L11" s="4">
        <v>494.026001</v>
      </c>
      <c r="M11" s="4">
        <v>499.971588</v>
      </c>
      <c r="N11" s="4">
        <f t="shared" si="2"/>
        <v>22.4941932495461</v>
      </c>
      <c r="O11" s="4">
        <v>27.368479</v>
      </c>
      <c r="P11" s="4">
        <v>-475.033051</v>
      </c>
      <c r="Q11" s="4">
        <v>499.985229</v>
      </c>
      <c r="R11" s="4">
        <f t="shared" si="3"/>
        <v>22.9400975629099</v>
      </c>
      <c r="S11" s="4">
        <v>27.499046</v>
      </c>
      <c r="U11" s="7"/>
      <c r="V11" s="4">
        <v>456.621704</v>
      </c>
      <c r="W11" s="4">
        <v>499.984131</v>
      </c>
      <c r="X11" s="4">
        <f t="shared" si="4"/>
        <v>23.3979573650653</v>
      </c>
      <c r="Y11" s="4">
        <v>29.498817</v>
      </c>
      <c r="Z11" s="4">
        <v>-499.345184</v>
      </c>
      <c r="AA11" s="4">
        <v>499.97345</v>
      </c>
      <c r="AB11" s="4">
        <f t="shared" si="5"/>
        <v>22.3741481730939</v>
      </c>
      <c r="AC11" s="4">
        <v>29.847084</v>
      </c>
      <c r="AE11" s="7"/>
      <c r="AF11" s="4"/>
      <c r="AG11" s="4"/>
      <c r="AH11" s="4" t="e">
        <f t="shared" si="6"/>
        <v>#DIV/0!</v>
      </c>
      <c r="AI11" s="4"/>
      <c r="AJ11" s="4">
        <v>-481.174377</v>
      </c>
      <c r="AK11" s="4">
        <v>500.030365</v>
      </c>
      <c r="AL11" s="4">
        <f t="shared" si="7"/>
        <v>22.7952905386296</v>
      </c>
      <c r="AM11" s="4">
        <v>27.370123</v>
      </c>
      <c r="AO11" s="7"/>
      <c r="AP11" s="4">
        <v>472.805664</v>
      </c>
      <c r="AQ11" s="4">
        <v>499.973602</v>
      </c>
      <c r="AR11" s="4">
        <f t="shared" si="8"/>
        <v>22.9935347404114</v>
      </c>
      <c r="AS11" s="4">
        <v>27.458288</v>
      </c>
      <c r="AT11" s="4">
        <v>-466.264313</v>
      </c>
      <c r="AU11" s="4">
        <v>500.052429</v>
      </c>
      <c r="AV11" s="4">
        <f t="shared" si="9"/>
        <v>23.157914858144</v>
      </c>
      <c r="AW11" s="4">
        <v>27.733385</v>
      </c>
      <c r="AY11" s="6"/>
      <c r="AZ11" s="5">
        <v>493.143951</v>
      </c>
      <c r="BA11" s="5">
        <v>499.97699</v>
      </c>
      <c r="BB11" s="5">
        <f t="shared" si="10"/>
        <v>22.5145443678737</v>
      </c>
      <c r="BC11" s="5">
        <v>30.70916</v>
      </c>
      <c r="BD11" s="5">
        <v>-482.068634</v>
      </c>
      <c r="BE11" s="5">
        <v>499.970245</v>
      </c>
      <c r="BF11" s="5">
        <f t="shared" si="11"/>
        <v>22.7713994308139</v>
      </c>
      <c r="BG11" s="5">
        <v>30.744371</v>
      </c>
      <c r="BI11" s="7"/>
      <c r="BJ11" s="4">
        <v>485.099945</v>
      </c>
      <c r="BK11" s="4">
        <v>500.008423</v>
      </c>
      <c r="BL11" s="4">
        <f t="shared" si="12"/>
        <v>22.7018739363917</v>
      </c>
      <c r="BM11" s="4">
        <v>25.340397</v>
      </c>
      <c r="BN11" s="4">
        <v>-471.652924</v>
      </c>
      <c r="BO11" s="4">
        <v>499.976624</v>
      </c>
      <c r="BP11" s="4">
        <f t="shared" si="13"/>
        <v>23.02175533596</v>
      </c>
      <c r="BQ11" s="4">
        <v>26.042587</v>
      </c>
      <c r="BS11" s="14">
        <f t="shared" si="14"/>
        <v>2.54135296349756</v>
      </c>
      <c r="BT11" s="14">
        <f t="shared" si="15"/>
        <v>1.8502780804781</v>
      </c>
    </row>
    <row r="12" spans="1:72">
      <c r="A12" s="7"/>
      <c r="B12" s="4">
        <v>564.820313</v>
      </c>
      <c r="C12" s="4">
        <v>549.979248</v>
      </c>
      <c r="D12" s="4">
        <f t="shared" si="0"/>
        <v>23.141480998187</v>
      </c>
      <c r="E12" s="4">
        <v>27.456995</v>
      </c>
      <c r="F12" s="4">
        <v>-565.744995</v>
      </c>
      <c r="G12" s="4">
        <v>549.990723</v>
      </c>
      <c r="H12" s="4">
        <f t="shared" si="1"/>
        <v>23.1230439044751</v>
      </c>
      <c r="I12" s="4">
        <v>27.097101</v>
      </c>
      <c r="K12" s="7"/>
      <c r="L12" s="4">
        <v>580.773865</v>
      </c>
      <c r="M12" s="4">
        <v>549.960876</v>
      </c>
      <c r="N12" s="4">
        <f t="shared" si="2"/>
        <v>22.8206632639705</v>
      </c>
      <c r="O12" s="4">
        <v>28.133001</v>
      </c>
      <c r="P12" s="4">
        <v>-565.266235</v>
      </c>
      <c r="Q12" s="4">
        <v>549.913696</v>
      </c>
      <c r="R12" s="4">
        <f t="shared" si="3"/>
        <v>23.1295942347049</v>
      </c>
      <c r="S12" s="4">
        <v>28.283642</v>
      </c>
      <c r="U12" s="7"/>
      <c r="V12" s="4">
        <v>535.466797</v>
      </c>
      <c r="W12" s="4">
        <v>549.990356</v>
      </c>
      <c r="X12" s="4">
        <f t="shared" si="4"/>
        <v>23.7677899690942</v>
      </c>
      <c r="Y12" s="4">
        <v>30.25131</v>
      </c>
      <c r="Z12" s="4">
        <v>-596.408875</v>
      </c>
      <c r="AA12" s="4">
        <v>549.986633</v>
      </c>
      <c r="AB12" s="4">
        <f t="shared" si="5"/>
        <v>22.5206066779919</v>
      </c>
      <c r="AC12" s="4">
        <v>30.588886</v>
      </c>
      <c r="AE12" s="7"/>
      <c r="AF12" s="4"/>
      <c r="AG12" s="4"/>
      <c r="AH12" s="4" t="e">
        <f t="shared" si="6"/>
        <v>#DIV/0!</v>
      </c>
      <c r="AI12" s="4"/>
      <c r="AJ12" s="4">
        <v>-573.501099</v>
      </c>
      <c r="AK12" s="4">
        <v>549.9953</v>
      </c>
      <c r="AL12" s="4">
        <f t="shared" si="7"/>
        <v>22.9663432281938</v>
      </c>
      <c r="AM12" s="4">
        <v>28.039547</v>
      </c>
      <c r="AO12" s="7"/>
      <c r="AP12" s="4">
        <v>556.058289</v>
      </c>
      <c r="AQ12" s="4">
        <v>549.962769</v>
      </c>
      <c r="AR12" s="4">
        <f t="shared" si="8"/>
        <v>23.3223941350217</v>
      </c>
      <c r="AS12" s="4">
        <v>28.253969</v>
      </c>
      <c r="AT12" s="4">
        <v>-556.327271</v>
      </c>
      <c r="AU12" s="4">
        <v>549.935608</v>
      </c>
      <c r="AV12" s="4">
        <f t="shared" si="9"/>
        <v>23.3156037673123</v>
      </c>
      <c r="AW12" s="4">
        <v>28.391317</v>
      </c>
      <c r="AY12" s="6"/>
      <c r="AZ12" s="5">
        <v>579.331604</v>
      </c>
      <c r="BA12" s="5">
        <v>549.989624</v>
      </c>
      <c r="BB12" s="5">
        <f t="shared" si="10"/>
        <v>22.8502463059916</v>
      </c>
      <c r="BC12" s="5">
        <v>31.464771</v>
      </c>
      <c r="BD12" s="5">
        <v>-575.585144</v>
      </c>
      <c r="BE12" s="5">
        <v>550.03717</v>
      </c>
      <c r="BF12" s="5">
        <f t="shared" si="11"/>
        <v>22.9264731407404</v>
      </c>
      <c r="BG12" s="5">
        <v>31.551432</v>
      </c>
      <c r="BI12" s="7"/>
      <c r="BJ12" s="4">
        <v>571.429993</v>
      </c>
      <c r="BK12" s="4">
        <v>549.989014</v>
      </c>
      <c r="BL12" s="4">
        <f t="shared" si="12"/>
        <v>23.0076625336961</v>
      </c>
      <c r="BM12" s="4">
        <v>26.128761</v>
      </c>
      <c r="BN12" s="4">
        <v>-563.154785</v>
      </c>
      <c r="BO12" s="4">
        <v>549.955933</v>
      </c>
      <c r="BP12" s="4">
        <f t="shared" si="13"/>
        <v>23.1746936770447</v>
      </c>
      <c r="BQ12" s="4">
        <v>26.807608</v>
      </c>
      <c r="BS12" s="14">
        <f t="shared" si="14"/>
        <v>2.66244188707143</v>
      </c>
      <c r="BT12" s="14">
        <f t="shared" si="15"/>
        <v>1.78958210079555</v>
      </c>
    </row>
    <row r="13" spans="1:72">
      <c r="A13" s="7"/>
      <c r="B13" s="4">
        <v>663.827759</v>
      </c>
      <c r="C13" s="4">
        <v>599.926636</v>
      </c>
      <c r="D13" s="4">
        <f t="shared" si="0"/>
        <v>23.284688905335</v>
      </c>
      <c r="E13" s="4">
        <v>28.416754</v>
      </c>
      <c r="F13" s="4">
        <v>-666.935181</v>
      </c>
      <c r="G13" s="4">
        <v>599.950623</v>
      </c>
      <c r="H13" s="4">
        <f t="shared" si="1"/>
        <v>23.2313097305163</v>
      </c>
      <c r="I13" s="4">
        <v>28.112839</v>
      </c>
      <c r="K13" s="7"/>
      <c r="L13" s="4">
        <v>682.361938</v>
      </c>
      <c r="M13" s="4">
        <v>599.979431</v>
      </c>
      <c r="N13" s="4">
        <f t="shared" si="2"/>
        <v>22.9683059626114</v>
      </c>
      <c r="O13" s="4">
        <v>29.157261</v>
      </c>
      <c r="P13" s="4">
        <v>-666.543091</v>
      </c>
      <c r="Q13" s="4">
        <v>599.992493</v>
      </c>
      <c r="R13" s="4">
        <f t="shared" si="3"/>
        <v>23.239763334143</v>
      </c>
      <c r="S13" s="4">
        <v>29.211716</v>
      </c>
      <c r="U13" s="7"/>
      <c r="V13" s="4">
        <v>630.149597</v>
      </c>
      <c r="W13" s="4">
        <v>600.034363</v>
      </c>
      <c r="X13" s="4">
        <f t="shared" si="4"/>
        <v>23.9031034474761</v>
      </c>
      <c r="Y13" s="4">
        <v>31.025282</v>
      </c>
      <c r="Z13" s="4">
        <v>-701.077637</v>
      </c>
      <c r="AA13" s="4">
        <v>599.918518</v>
      </c>
      <c r="AB13" s="4">
        <f t="shared" si="5"/>
        <v>22.6573550688485</v>
      </c>
      <c r="AC13" s="4">
        <v>31.415258</v>
      </c>
      <c r="AE13" s="7"/>
      <c r="AF13" s="4"/>
      <c r="AG13" s="4"/>
      <c r="AH13" s="4" t="e">
        <f t="shared" si="6"/>
        <v>#DIV/0!</v>
      </c>
      <c r="AI13" s="4"/>
      <c r="AJ13" s="4">
        <v>-675.496277</v>
      </c>
      <c r="AK13" s="4">
        <v>599.961609</v>
      </c>
      <c r="AL13" s="4">
        <f t="shared" si="7"/>
        <v>23.0840486695318</v>
      </c>
      <c r="AM13" s="4">
        <v>28.872173</v>
      </c>
      <c r="AO13" s="7"/>
      <c r="AP13" s="4">
        <v>657.860718</v>
      </c>
      <c r="AQ13" s="4">
        <v>600.012939</v>
      </c>
      <c r="AR13" s="4">
        <f t="shared" si="8"/>
        <v>23.3934157113041</v>
      </c>
      <c r="AS13" s="4">
        <v>29.158302</v>
      </c>
      <c r="AT13" s="4">
        <v>-652.546814</v>
      </c>
      <c r="AU13" s="4">
        <v>599.995422</v>
      </c>
      <c r="AV13" s="4">
        <f t="shared" si="9"/>
        <v>23.4877870034757</v>
      </c>
      <c r="AW13" s="4">
        <v>29.182865</v>
      </c>
      <c r="AY13" s="6"/>
      <c r="AZ13" s="5">
        <v>683.770691</v>
      </c>
      <c r="BA13" s="5">
        <v>600.003479</v>
      </c>
      <c r="BB13" s="5">
        <f t="shared" si="10"/>
        <v>22.9455529471246</v>
      </c>
      <c r="BC13" s="5">
        <v>32.33773</v>
      </c>
      <c r="BD13" s="5">
        <v>-677.670776</v>
      </c>
      <c r="BE13" s="5">
        <v>599.982422</v>
      </c>
      <c r="BF13" s="5">
        <f t="shared" si="11"/>
        <v>23.0477825637671</v>
      </c>
      <c r="BG13" s="5">
        <v>32.451153</v>
      </c>
      <c r="BI13" s="7"/>
      <c r="BJ13" s="4">
        <v>672.789124</v>
      </c>
      <c r="BK13" s="4">
        <v>599.993958</v>
      </c>
      <c r="BL13" s="4">
        <f t="shared" si="12"/>
        <v>23.1316917275609</v>
      </c>
      <c r="BM13" s="4">
        <v>27.022873</v>
      </c>
      <c r="BN13" s="4">
        <v>-666.361084</v>
      </c>
      <c r="BO13" s="4">
        <v>599.961609</v>
      </c>
      <c r="BP13" s="4">
        <f t="shared" si="13"/>
        <v>23.2417405155373</v>
      </c>
      <c r="BQ13" s="4">
        <v>27.745943</v>
      </c>
      <c r="BS13" s="14">
        <f t="shared" si="14"/>
        <v>2.62368296050723</v>
      </c>
      <c r="BT13" s="14">
        <f t="shared" si="15"/>
        <v>1.71915010033536</v>
      </c>
    </row>
    <row r="14" spans="1:72">
      <c r="A14" s="7"/>
      <c r="B14" s="4">
        <v>762.65332</v>
      </c>
      <c r="C14" s="4">
        <v>649.976624</v>
      </c>
      <c r="D14" s="4">
        <f t="shared" si="0"/>
        <v>23.5360812809577</v>
      </c>
      <c r="E14" s="4">
        <v>29.457073</v>
      </c>
      <c r="F14" s="4">
        <v>-790.419556</v>
      </c>
      <c r="G14" s="4">
        <v>649.958313</v>
      </c>
      <c r="H14" s="4">
        <f t="shared" si="1"/>
        <v>23.1183409490803</v>
      </c>
      <c r="I14" s="4">
        <v>29.215977</v>
      </c>
      <c r="K14" s="7"/>
      <c r="L14" s="4">
        <v>784.55304</v>
      </c>
      <c r="M14" s="4">
        <v>649.969849</v>
      </c>
      <c r="N14" s="4">
        <f t="shared" si="2"/>
        <v>23.2050258283788</v>
      </c>
      <c r="O14" s="4">
        <v>30.350231</v>
      </c>
      <c r="P14" s="4">
        <v>-789.323059</v>
      </c>
      <c r="Q14" s="4">
        <v>649.962952</v>
      </c>
      <c r="R14" s="4">
        <f t="shared" si="3"/>
        <v>23.1345580468893</v>
      </c>
      <c r="S14" s="4">
        <v>30.339413</v>
      </c>
      <c r="U14" s="7"/>
      <c r="V14" s="4">
        <v>728.313904</v>
      </c>
      <c r="W14" s="4">
        <v>650.020935</v>
      </c>
      <c r="X14" s="4">
        <f t="shared" si="4"/>
        <v>24.0861864308721</v>
      </c>
      <c r="Y14" s="4">
        <v>32.001976</v>
      </c>
      <c r="Z14" s="4">
        <v>-827.674561</v>
      </c>
      <c r="AA14" s="4">
        <v>649.973877</v>
      </c>
      <c r="AB14" s="4">
        <f t="shared" si="5"/>
        <v>22.5925940444286</v>
      </c>
      <c r="AC14" s="4">
        <v>32.368942</v>
      </c>
      <c r="AE14" s="7"/>
      <c r="AF14" s="4"/>
      <c r="AG14" s="4"/>
      <c r="AH14" s="4" t="e">
        <f t="shared" si="6"/>
        <v>#DIV/0!</v>
      </c>
      <c r="AI14" s="4"/>
      <c r="AJ14" s="4">
        <v>-803.249084</v>
      </c>
      <c r="AK14" s="4">
        <v>650.02887</v>
      </c>
      <c r="AL14" s="4">
        <f t="shared" si="7"/>
        <v>22.9354637601315</v>
      </c>
      <c r="AM14" s="4">
        <v>29.837845</v>
      </c>
      <c r="AO14" s="7"/>
      <c r="AP14" s="4">
        <v>755.805054</v>
      </c>
      <c r="AQ14" s="4">
        <v>649.965942</v>
      </c>
      <c r="AR14" s="4">
        <f t="shared" si="8"/>
        <v>23.6420811948537</v>
      </c>
      <c r="AS14" s="4">
        <v>30.190907</v>
      </c>
      <c r="AT14" s="4">
        <v>-770.632629</v>
      </c>
      <c r="AU14" s="4">
        <v>649.982239</v>
      </c>
      <c r="AV14" s="4">
        <f t="shared" si="9"/>
        <v>23.4141174690432</v>
      </c>
      <c r="AW14" s="4">
        <v>30.11927</v>
      </c>
      <c r="AY14" s="6"/>
      <c r="AZ14" s="5">
        <v>786.017395</v>
      </c>
      <c r="BA14" s="5">
        <v>649.947998</v>
      </c>
      <c r="BB14" s="5">
        <f t="shared" si="10"/>
        <v>23.1826208114233</v>
      </c>
      <c r="BC14" s="5">
        <v>33.326473</v>
      </c>
      <c r="BD14" s="5">
        <v>-803.358459</v>
      </c>
      <c r="BE14" s="5">
        <v>649.990173</v>
      </c>
      <c r="BF14" s="5">
        <f t="shared" si="11"/>
        <v>22.9325371246907</v>
      </c>
      <c r="BG14" s="5">
        <v>33.456139</v>
      </c>
      <c r="BI14" s="7"/>
      <c r="BJ14" s="4">
        <v>772.742981</v>
      </c>
      <c r="BK14" s="4">
        <v>649.962341</v>
      </c>
      <c r="BL14" s="4">
        <f t="shared" si="12"/>
        <v>23.3814079703541</v>
      </c>
      <c r="BM14" s="4">
        <v>28.211681</v>
      </c>
      <c r="BN14" s="4">
        <v>-791.520996</v>
      </c>
      <c r="BO14" s="4">
        <v>649.950745</v>
      </c>
      <c r="BP14" s="4">
        <f t="shared" si="13"/>
        <v>23.1019812023816</v>
      </c>
      <c r="BQ14" s="4">
        <v>28.834312</v>
      </c>
      <c r="BS14" s="14">
        <f t="shared" si="14"/>
        <v>2.53171750435702</v>
      </c>
      <c r="BT14" s="14">
        <f t="shared" si="15"/>
        <v>1.79247209819794</v>
      </c>
    </row>
    <row r="15" spans="1:72">
      <c r="A15" s="7"/>
      <c r="B15" s="4">
        <v>896.792175</v>
      </c>
      <c r="C15" s="4">
        <v>699.990356</v>
      </c>
      <c r="D15" s="4">
        <f t="shared" si="0"/>
        <v>23.3747056990348</v>
      </c>
      <c r="E15" s="4">
        <v>30.549788</v>
      </c>
      <c r="F15" s="4">
        <v>-937.126282</v>
      </c>
      <c r="G15" s="4">
        <v>699.954041</v>
      </c>
      <c r="H15" s="4">
        <f t="shared" si="1"/>
        <v>22.864961064267</v>
      </c>
      <c r="I15" s="4">
        <v>30.367218</v>
      </c>
      <c r="K15" s="7"/>
      <c r="L15" s="4">
        <v>923.966431</v>
      </c>
      <c r="M15" s="4">
        <v>699.949707</v>
      </c>
      <c r="N15" s="4">
        <f t="shared" si="2"/>
        <v>23.027073096941</v>
      </c>
      <c r="O15" s="4">
        <v>31.606995</v>
      </c>
      <c r="P15" s="4">
        <v>-933.807495</v>
      </c>
      <c r="Q15" s="4">
        <v>699.956787</v>
      </c>
      <c r="R15" s="4">
        <f t="shared" si="3"/>
        <v>22.9056463542676</v>
      </c>
      <c r="S15" s="4">
        <v>31.465069</v>
      </c>
      <c r="U15" s="7"/>
      <c r="V15" s="4">
        <v>835.440796</v>
      </c>
      <c r="W15" s="4">
        <v>699.914246</v>
      </c>
      <c r="X15" s="4">
        <f t="shared" si="4"/>
        <v>24.2151405318793</v>
      </c>
      <c r="Y15" s="4">
        <v>33.043983</v>
      </c>
      <c r="Z15" s="4">
        <v>-969.813049</v>
      </c>
      <c r="AA15" s="4">
        <v>700.009155</v>
      </c>
      <c r="AB15" s="4">
        <f t="shared" si="5"/>
        <v>22.4781056573469</v>
      </c>
      <c r="AC15" s="4">
        <v>33.38504</v>
      </c>
      <c r="AE15" s="7"/>
      <c r="AF15" s="4"/>
      <c r="AG15" s="4"/>
      <c r="AH15" s="4" t="e">
        <f t="shared" si="6"/>
        <v>#DIV/0!</v>
      </c>
      <c r="AI15" s="4"/>
      <c r="AJ15" s="4">
        <v>-950.7677</v>
      </c>
      <c r="AK15" s="4">
        <v>699.989929</v>
      </c>
      <c r="AL15" s="4">
        <f t="shared" si="7"/>
        <v>22.7015014628719</v>
      </c>
      <c r="AM15" s="4">
        <v>30.957773</v>
      </c>
      <c r="AO15" s="7"/>
      <c r="AP15" s="4">
        <v>883.242798</v>
      </c>
      <c r="AQ15" s="4">
        <v>700.00946</v>
      </c>
      <c r="AR15" s="4">
        <f t="shared" si="8"/>
        <v>23.5539558528695</v>
      </c>
      <c r="AS15" s="4">
        <v>31.326124</v>
      </c>
      <c r="AT15" s="4">
        <v>-913.261536</v>
      </c>
      <c r="AU15" s="4">
        <v>699.929504</v>
      </c>
      <c r="AV15" s="4">
        <f t="shared" si="9"/>
        <v>23.160968571295</v>
      </c>
      <c r="AW15" s="4">
        <v>31.187531</v>
      </c>
      <c r="AY15" s="6"/>
      <c r="AZ15" s="5">
        <v>920.907043</v>
      </c>
      <c r="BA15" s="5">
        <v>699.98468</v>
      </c>
      <c r="BB15" s="5">
        <f t="shared" si="10"/>
        <v>23.0664434933296</v>
      </c>
      <c r="BC15" s="5">
        <v>34.535137</v>
      </c>
      <c r="BD15" s="5">
        <v>-950.932373</v>
      </c>
      <c r="BE15" s="5">
        <v>699.932739</v>
      </c>
      <c r="BF15" s="5">
        <f t="shared" si="11"/>
        <v>22.6976811890209</v>
      </c>
      <c r="BG15" s="5">
        <v>34.538364</v>
      </c>
      <c r="BI15" s="7"/>
      <c r="BJ15" s="4">
        <v>908.393127</v>
      </c>
      <c r="BK15" s="4">
        <v>699.947998</v>
      </c>
      <c r="BL15" s="4">
        <f t="shared" si="12"/>
        <v>23.223563274785</v>
      </c>
      <c r="BM15" s="4">
        <v>29.651773</v>
      </c>
      <c r="BN15" s="4">
        <v>-935.505249</v>
      </c>
      <c r="BO15" s="4">
        <v>699.959839</v>
      </c>
      <c r="BP15" s="4">
        <f t="shared" si="13"/>
        <v>22.8849521276953</v>
      </c>
      <c r="BQ15" s="4">
        <v>29.991232</v>
      </c>
      <c r="BS15" s="14">
        <f t="shared" si="14"/>
        <v>3.07297132694094</v>
      </c>
      <c r="BT15" s="14">
        <f t="shared" si="15"/>
        <v>1.58176551208211</v>
      </c>
    </row>
    <row r="16" spans="1:72">
      <c r="A16" s="7"/>
      <c r="B16" s="4">
        <v>1016.77533</v>
      </c>
      <c r="C16" s="4">
        <v>738.458496</v>
      </c>
      <c r="D16" s="4">
        <f t="shared" si="0"/>
        <v>23.1586687710416</v>
      </c>
      <c r="E16" s="4">
        <v>31.615734</v>
      </c>
      <c r="F16" s="4">
        <v>-1063.421021</v>
      </c>
      <c r="G16" s="4">
        <v>740.303528</v>
      </c>
      <c r="H16" s="4">
        <f t="shared" si="1"/>
        <v>22.7016382337901</v>
      </c>
      <c r="I16" s="4">
        <v>31.486372</v>
      </c>
      <c r="K16" s="7"/>
      <c r="L16" s="4">
        <v>1034.040405</v>
      </c>
      <c r="M16" s="4">
        <v>736.522522</v>
      </c>
      <c r="N16" s="4">
        <f t="shared" si="2"/>
        <v>22.9043133759288</v>
      </c>
      <c r="O16" s="4">
        <v>32.887379</v>
      </c>
      <c r="P16" s="4">
        <v>-1045.921509</v>
      </c>
      <c r="Q16" s="4">
        <v>736.453857</v>
      </c>
      <c r="R16" s="4">
        <f t="shared" si="3"/>
        <v>22.7717283274207</v>
      </c>
      <c r="S16" s="4">
        <v>32.698441</v>
      </c>
      <c r="U16" s="7"/>
      <c r="V16" s="4">
        <v>922.744019</v>
      </c>
      <c r="W16" s="4">
        <v>731.048462</v>
      </c>
      <c r="X16" s="4">
        <f t="shared" si="4"/>
        <v>24.0660906551943</v>
      </c>
      <c r="Y16" s="4">
        <v>34.174774</v>
      </c>
      <c r="Z16" s="4">
        <v>-1059.675171</v>
      </c>
      <c r="AA16" s="4">
        <v>730.032288</v>
      </c>
      <c r="AB16" s="4">
        <f t="shared" si="5"/>
        <v>22.4261999156182</v>
      </c>
      <c r="AC16" s="4">
        <v>34.366589</v>
      </c>
      <c r="AE16" s="7"/>
      <c r="AF16" s="4"/>
      <c r="AG16" s="4"/>
      <c r="AH16" s="4" t="e">
        <f t="shared" si="6"/>
        <v>#DIV/0!</v>
      </c>
      <c r="AI16" s="4"/>
      <c r="AJ16" s="4">
        <v>-1061.942749</v>
      </c>
      <c r="AK16" s="4">
        <v>738.60791</v>
      </c>
      <c r="AL16" s="4">
        <f t="shared" si="7"/>
        <v>22.6654007564559</v>
      </c>
      <c r="AM16" s="4">
        <v>31.934778</v>
      </c>
      <c r="AO16" s="7"/>
      <c r="AP16" s="4">
        <v>992.795532</v>
      </c>
      <c r="AQ16" s="4">
        <v>734.794067</v>
      </c>
      <c r="AR16" s="4">
        <f t="shared" si="8"/>
        <v>23.3203859674177</v>
      </c>
      <c r="AS16" s="4">
        <v>32.422653</v>
      </c>
      <c r="AT16" s="4">
        <v>-1022.252869</v>
      </c>
      <c r="AU16" s="4">
        <v>735.004456</v>
      </c>
      <c r="AV16" s="4">
        <f t="shared" si="9"/>
        <v>22.9885089194141</v>
      </c>
      <c r="AW16" s="4">
        <v>32.351627</v>
      </c>
      <c r="AY16" s="6"/>
      <c r="AZ16" s="5">
        <v>1011.309326</v>
      </c>
      <c r="BA16" s="5">
        <v>729.46051</v>
      </c>
      <c r="BB16" s="5">
        <f t="shared" si="10"/>
        <v>22.9382234919365</v>
      </c>
      <c r="BC16" s="5">
        <v>35.611111</v>
      </c>
      <c r="BD16" s="5">
        <v>-1039.722168</v>
      </c>
      <c r="BE16" s="5">
        <v>728.670288</v>
      </c>
      <c r="BF16" s="5">
        <f t="shared" si="11"/>
        <v>22.5981251465112</v>
      </c>
      <c r="BG16" s="5">
        <v>35.494217</v>
      </c>
      <c r="BI16" s="7"/>
      <c r="BJ16" s="4">
        <v>1016.81665</v>
      </c>
      <c r="BK16" s="4">
        <v>736.774414</v>
      </c>
      <c r="BL16" s="4">
        <f t="shared" si="12"/>
        <v>23.1053850908481</v>
      </c>
      <c r="BM16" s="4">
        <v>30.931475</v>
      </c>
      <c r="BN16" s="4">
        <v>-1047.239502</v>
      </c>
      <c r="BO16" s="4">
        <v>737.170227</v>
      </c>
      <c r="BP16" s="4">
        <f t="shared" si="13"/>
        <v>22.7795310249814</v>
      </c>
      <c r="BQ16" s="4">
        <v>31.053339</v>
      </c>
      <c r="BS16" s="14">
        <f t="shared" si="14"/>
        <v>2.76921565357019</v>
      </c>
      <c r="BT16" s="14">
        <f t="shared" si="15"/>
        <v>1.62638873269619</v>
      </c>
    </row>
    <row r="17" spans="1:72">
      <c r="A17" s="7"/>
      <c r="B17" s="8">
        <f>(C17/D16)^2</f>
        <v>1193.30865763475</v>
      </c>
      <c r="C17" s="4">
        <v>800</v>
      </c>
      <c r="D17" s="4"/>
      <c r="E17" s="4"/>
      <c r="F17" s="8">
        <f>(G17/H16)^2</f>
        <v>1241.83980636262</v>
      </c>
      <c r="G17" s="4">
        <v>800</v>
      </c>
      <c r="H17" s="4"/>
      <c r="I17" s="4"/>
      <c r="K17" s="7"/>
      <c r="L17" s="8">
        <f>(M17/N16)^2</f>
        <v>1219.95951851837</v>
      </c>
      <c r="M17" s="4">
        <v>800</v>
      </c>
      <c r="N17" s="4"/>
      <c r="O17" s="4"/>
      <c r="P17" s="8">
        <f>(Q17/R16)^2</f>
        <v>1234.20694565726</v>
      </c>
      <c r="Q17" s="4">
        <v>800</v>
      </c>
      <c r="R17" s="4"/>
      <c r="S17" s="4"/>
      <c r="U17" s="7"/>
      <c r="V17" s="8">
        <f>(W17/X16)^2</f>
        <v>1105.01679113839</v>
      </c>
      <c r="W17" s="4">
        <v>800</v>
      </c>
      <c r="X17" s="4"/>
      <c r="Y17" s="4"/>
      <c r="Z17" s="8">
        <f>(AA17/AB16)^2</f>
        <v>1272.53165764723</v>
      </c>
      <c r="AA17" s="4">
        <v>800</v>
      </c>
      <c r="AB17" s="4"/>
      <c r="AC17" s="4"/>
      <c r="AE17" s="7"/>
      <c r="AF17" s="8" t="e">
        <f>(AG17/AH16)^2</f>
        <v>#DIV/0!</v>
      </c>
      <c r="AG17" s="4">
        <v>800</v>
      </c>
      <c r="AH17" s="4"/>
      <c r="AI17" s="4"/>
      <c r="AJ17" s="8">
        <f>(AK17/AL16)^2</f>
        <v>1245.81389146853</v>
      </c>
      <c r="AK17" s="4">
        <v>800</v>
      </c>
      <c r="AL17" s="4"/>
      <c r="AM17" s="4"/>
      <c r="AO17" s="7"/>
      <c r="AP17" s="8">
        <f>(AQ17/AR16)^2</f>
        <v>1176.81584162468</v>
      </c>
      <c r="AQ17" s="4">
        <v>800</v>
      </c>
      <c r="AR17" s="4"/>
      <c r="AS17" s="4"/>
      <c r="AT17" s="8">
        <f>(AU17/AV16)^2</f>
        <v>1211.03966576632</v>
      </c>
      <c r="AU17" s="4">
        <v>800</v>
      </c>
      <c r="AV17" s="4"/>
      <c r="AW17" s="4"/>
      <c r="AY17" s="6"/>
      <c r="AZ17" s="8">
        <f>(BA17/BB16)^2</f>
        <v>1216.3551948922</v>
      </c>
      <c r="BA17" s="5">
        <v>800</v>
      </c>
      <c r="BB17" s="5"/>
      <c r="BC17" s="5"/>
      <c r="BD17" s="8">
        <f>(BE17/BF16)^2</f>
        <v>1253.24261807362</v>
      </c>
      <c r="BE17" s="5">
        <v>800</v>
      </c>
      <c r="BF17" s="5"/>
      <c r="BG17" s="5"/>
      <c r="BI17" s="7"/>
      <c r="BJ17" s="8">
        <f>(BK17/BL16)^2</f>
        <v>1198.81881836207</v>
      </c>
      <c r="BK17" s="4">
        <v>800</v>
      </c>
      <c r="BL17" s="4"/>
      <c r="BM17" s="4"/>
      <c r="BN17" s="8">
        <f>(BO17/BP16)^2</f>
        <v>1233.36158196633</v>
      </c>
      <c r="BO17" s="4">
        <v>800</v>
      </c>
      <c r="BP17" s="4"/>
      <c r="BQ17" s="4"/>
      <c r="BR17" t="s">
        <v>70</v>
      </c>
      <c r="BS17" s="15">
        <f>SUM(BS3:BS16)/14</f>
        <v>2.27565429947366</v>
      </c>
      <c r="BT17" s="15">
        <f>SUM(BT3:BT16)/14</f>
        <v>1.85512049025355</v>
      </c>
    </row>
    <row r="18" spans="1:72">
      <c r="A18" s="7"/>
      <c r="B18" s="4">
        <v>1500</v>
      </c>
      <c r="C18" s="8">
        <f>SQRT(B18)*D16</f>
        <v>896.931384705778</v>
      </c>
      <c r="D18" s="4"/>
      <c r="E18" s="4"/>
      <c r="F18" s="4">
        <v>1500</v>
      </c>
      <c r="G18" s="8">
        <f>SQRT(F18)*H16</f>
        <v>879.230668110946</v>
      </c>
      <c r="H18" s="4"/>
      <c r="I18" s="4"/>
      <c r="K18" s="7"/>
      <c r="L18" s="4">
        <v>1500</v>
      </c>
      <c r="M18" s="8">
        <f>SQRT(L18)*N16</f>
        <v>887.080242612881</v>
      </c>
      <c r="N18" s="4"/>
      <c r="O18" s="4"/>
      <c r="P18" s="4">
        <v>1500</v>
      </c>
      <c r="Q18" s="8">
        <f>SQRT(P18)*R16</f>
        <v>881.945245764601</v>
      </c>
      <c r="R18" s="4"/>
      <c r="S18" s="4"/>
      <c r="U18" s="7"/>
      <c r="V18" s="4">
        <v>1500</v>
      </c>
      <c r="W18" s="8">
        <f>SQRT(V18)*X16</f>
        <v>932.075683158855</v>
      </c>
      <c r="X18" s="4"/>
      <c r="Y18" s="4"/>
      <c r="Z18" s="4">
        <v>1500</v>
      </c>
      <c r="AA18" s="8">
        <f>SQRT(Z18)*AB16</f>
        <v>868.562987919073</v>
      </c>
      <c r="AB18" s="4"/>
      <c r="AC18" s="4"/>
      <c r="AE18" s="7"/>
      <c r="AF18" s="4">
        <v>1500</v>
      </c>
      <c r="AG18" s="8" t="e">
        <f>SQRT(AF18)*AH16</f>
        <v>#DIV/0!</v>
      </c>
      <c r="AH18" s="4"/>
      <c r="AI18" s="4"/>
      <c r="AJ18" s="4">
        <v>1500</v>
      </c>
      <c r="AK18" s="8">
        <f>SQRT(AJ18)*AL16</f>
        <v>877.827196648707</v>
      </c>
      <c r="AL18" s="4"/>
      <c r="AM18" s="4"/>
      <c r="AO18" s="7"/>
      <c r="AP18" s="4">
        <v>1500</v>
      </c>
      <c r="AQ18" s="8">
        <f>SQRT(AP18)*AR16</f>
        <v>903.194664789381</v>
      </c>
      <c r="AR18" s="4"/>
      <c r="AS18" s="4"/>
      <c r="AT18" s="4">
        <v>1500</v>
      </c>
      <c r="AU18" s="8">
        <f>SQRT(AT18)*AV16</f>
        <v>890.341121990314</v>
      </c>
      <c r="AV18" s="4"/>
      <c r="AW18" s="4"/>
      <c r="AY18" s="6"/>
      <c r="AZ18" s="5">
        <v>1500</v>
      </c>
      <c r="BA18" s="8">
        <f>SQRT(AZ18)*BB16</f>
        <v>888.393575758538</v>
      </c>
      <c r="BB18" s="5"/>
      <c r="BC18" s="5"/>
      <c r="BD18" s="5">
        <v>1500</v>
      </c>
      <c r="BE18" s="8">
        <f>SQRT(BD18)*BF16</f>
        <v>875.221623479489</v>
      </c>
      <c r="BF18" s="5"/>
      <c r="BG18" s="5"/>
      <c r="BI18" s="7"/>
      <c r="BJ18" s="4">
        <v>1500</v>
      </c>
      <c r="BK18" s="8">
        <f>SQRT(BJ18)*BL16</f>
        <v>894.86771664564</v>
      </c>
      <c r="BL18" s="4"/>
      <c r="BM18" s="4"/>
      <c r="BN18" s="4">
        <v>1500</v>
      </c>
      <c r="BO18" s="8">
        <f>SQRT(BN18)*BP16</f>
        <v>882.247442941683</v>
      </c>
      <c r="BP18" s="4"/>
      <c r="BQ18" s="4"/>
      <c r="BS18" s="14"/>
      <c r="BT18" s="14"/>
    </row>
    <row r="19" spans="1:72">
      <c r="A19" s="6" t="s">
        <v>48</v>
      </c>
      <c r="B19" s="4">
        <v>16.105494</v>
      </c>
      <c r="C19" s="4">
        <v>99.915596</v>
      </c>
      <c r="D19" s="4">
        <f>C19/SQRT(ABS(B19))</f>
        <v>24.8969563628939</v>
      </c>
      <c r="E19" s="4">
        <v>25.969473</v>
      </c>
      <c r="F19" s="4">
        <v>-17.35705</v>
      </c>
      <c r="G19" s="4">
        <v>99.92067</v>
      </c>
      <c r="H19" s="4">
        <f>G19/SQRT(ABS(F19))</f>
        <v>23.9837661053475</v>
      </c>
      <c r="I19" s="4">
        <v>24.516062</v>
      </c>
      <c r="K19" s="6" t="s">
        <v>48</v>
      </c>
      <c r="L19" s="4">
        <v>15.814506</v>
      </c>
      <c r="M19" s="4">
        <v>99.976059</v>
      </c>
      <c r="N19" s="4">
        <f>M19/SQRT(ABS(L19))</f>
        <v>25.1401692961473</v>
      </c>
      <c r="O19" s="4">
        <v>25.780716</v>
      </c>
      <c r="P19" s="4">
        <v>-17.321421</v>
      </c>
      <c r="Q19" s="4">
        <v>99.967186</v>
      </c>
      <c r="R19" s="4">
        <f>Q19/SQRT(ABS(P19))</f>
        <v>24.0195965553531</v>
      </c>
      <c r="S19" s="4">
        <v>25.172707</v>
      </c>
      <c r="U19" s="6" t="s">
        <v>48</v>
      </c>
      <c r="V19" s="4">
        <v>16.209339</v>
      </c>
      <c r="W19" s="4">
        <v>99.927269</v>
      </c>
      <c r="X19" s="4">
        <f>W19/SQRT(ABS(V19))</f>
        <v>24.8199764901174</v>
      </c>
      <c r="Y19" s="4">
        <v>27.331701</v>
      </c>
      <c r="Z19" s="4"/>
      <c r="AA19" s="4"/>
      <c r="AB19" s="4" t="e">
        <f>AA19/SQRT(ABS(Z19))</f>
        <v>#DIV/0!</v>
      </c>
      <c r="AC19" s="4"/>
      <c r="AE19" s="6" t="s">
        <v>48</v>
      </c>
      <c r="AF19" s="4">
        <v>16.215109</v>
      </c>
      <c r="AG19" s="4">
        <v>99.9599</v>
      </c>
      <c r="AH19" s="4">
        <f>AG19/SQRT(ABS(AF19))</f>
        <v>24.823663574182</v>
      </c>
      <c r="AI19" s="4">
        <v>24.457926</v>
      </c>
      <c r="AJ19" s="4">
        <v>-17.252768</v>
      </c>
      <c r="AK19" s="4">
        <v>99.926468</v>
      </c>
      <c r="AL19" s="4">
        <f>AK19/SQRT(ABS(AJ19))</f>
        <v>24.0575360880343</v>
      </c>
      <c r="AM19" s="4">
        <v>24.540686</v>
      </c>
      <c r="AO19" s="6" t="s">
        <v>48</v>
      </c>
      <c r="AP19" s="4">
        <v>16.081244</v>
      </c>
      <c r="AQ19" s="4">
        <v>99.925201</v>
      </c>
      <c r="AR19" s="4">
        <f>AQ19/SQRT(ABS(AP19))</f>
        <v>24.9181163737123</v>
      </c>
      <c r="AS19" s="4">
        <v>27.000929</v>
      </c>
      <c r="AT19" s="4">
        <v>-17.426338</v>
      </c>
      <c r="AU19" s="4">
        <v>99.975571</v>
      </c>
      <c r="AV19" s="4">
        <f>AU19/SQRT(ABS(AT19))</f>
        <v>23.9491898408825</v>
      </c>
      <c r="AW19" s="4">
        <v>29.786322</v>
      </c>
      <c r="AY19" s="6" t="s">
        <v>48</v>
      </c>
      <c r="AZ19" s="5">
        <v>15.779641</v>
      </c>
      <c r="BA19" s="5">
        <v>99.951538</v>
      </c>
      <c r="BB19" s="5">
        <f>BA19/SQRT(ABS(AZ19))</f>
        <v>25.161754575374</v>
      </c>
      <c r="BC19" s="5">
        <v>21.388933</v>
      </c>
      <c r="BD19" s="5">
        <v>-17.349503</v>
      </c>
      <c r="BE19" s="5">
        <v>99.968552</v>
      </c>
      <c r="BF19" s="5">
        <f>BE19/SQRT(ABS(BD19))</f>
        <v>24.0004775076996</v>
      </c>
      <c r="BG19" s="5">
        <v>24.93865</v>
      </c>
      <c r="BI19" s="6" t="s">
        <v>48</v>
      </c>
      <c r="BJ19" s="4">
        <v>15.947603</v>
      </c>
      <c r="BK19" s="4">
        <v>99.95134</v>
      </c>
      <c r="BL19" s="4">
        <f>BK19/SQRT(ABS(BJ19))</f>
        <v>25.0288510045333</v>
      </c>
      <c r="BM19" s="4">
        <v>23.219263</v>
      </c>
      <c r="BN19" s="4">
        <v>-17.079762</v>
      </c>
      <c r="BO19" s="4">
        <v>99.924698</v>
      </c>
      <c r="BP19" s="4">
        <f>BO19/SQRT(ABS(BN19))</f>
        <v>24.178643787177</v>
      </c>
      <c r="BQ19" s="4">
        <v>23.074327</v>
      </c>
      <c r="BS19" s="14">
        <f>((ABS((B19-L19)/B19))+(ABS((B19-V19)/B19))+(ABS((B19-AF19)/B19))+(ABS((B19-AP19)/B19))+(ABS((B19-AZ19))/B19)+(ABS((B19-BJ19)/B19)))/6*100</f>
        <v>1.04771907855377</v>
      </c>
      <c r="BT19" s="14">
        <f>((ABS((F19-P19)/F19))+(ABS((F19-AJ19)/F19))+(ABS((F19-AT19)/F19))+(ABS((F19-BD19)/F19))+(ABS((F19-BN19)/F19)))/5*100</f>
        <v>0.569260329376255</v>
      </c>
    </row>
    <row r="20" spans="1:72">
      <c r="A20" s="7"/>
      <c r="B20" s="4">
        <v>36.511425</v>
      </c>
      <c r="C20" s="4">
        <v>149.947342</v>
      </c>
      <c r="D20" s="4">
        <f t="shared" ref="D20:D32" si="16">C20/SQRT(ABS(B20))</f>
        <v>24.8155771399762</v>
      </c>
      <c r="E20" s="4">
        <v>25.805592</v>
      </c>
      <c r="F20" s="4">
        <v>-40.547569</v>
      </c>
      <c r="G20" s="4">
        <v>149.966812</v>
      </c>
      <c r="H20" s="4">
        <f t="shared" ref="H20:H32" si="17">G20/SQRT(ABS(F20))</f>
        <v>23.5511841656261</v>
      </c>
      <c r="I20" s="4">
        <v>24.533413</v>
      </c>
      <c r="K20" s="7"/>
      <c r="L20" s="4">
        <v>35.569527</v>
      </c>
      <c r="M20" s="4">
        <v>149.961578</v>
      </c>
      <c r="N20" s="4">
        <f t="shared" ref="N20:N32" si="18">M20/SQRT(ABS(L20))</f>
        <v>25.1443814637393</v>
      </c>
      <c r="O20" s="4">
        <v>25.58193</v>
      </c>
      <c r="P20" s="4">
        <v>-40.31715</v>
      </c>
      <c r="Q20" s="4">
        <v>149.954926</v>
      </c>
      <c r="R20" s="4">
        <f t="shared" ref="R20:R32" si="19">Q20/SQRT(ABS(P20))</f>
        <v>23.6165157511381</v>
      </c>
      <c r="S20" s="4">
        <v>25.044832</v>
      </c>
      <c r="U20" s="7"/>
      <c r="V20" s="4">
        <v>36.81921</v>
      </c>
      <c r="W20" s="4">
        <v>149.956558</v>
      </c>
      <c r="X20" s="4">
        <f t="shared" ref="X20:X32" si="20">W20/SQRT(ABS(V20))</f>
        <v>24.7131571239486</v>
      </c>
      <c r="Y20" s="4">
        <v>27.305738</v>
      </c>
      <c r="Z20" s="4"/>
      <c r="AA20" s="4"/>
      <c r="AB20" s="4" t="e">
        <f t="shared" ref="AB20:AB32" si="21">AA20/SQRT(ABS(Z20))</f>
        <v>#DIV/0!</v>
      </c>
      <c r="AC20" s="4"/>
      <c r="AE20" s="7"/>
      <c r="AF20" s="4">
        <v>36.791786</v>
      </c>
      <c r="AG20" s="4">
        <v>149.941574</v>
      </c>
      <c r="AH20" s="4">
        <f t="shared" ref="AH20:AH32" si="22">AG20/SQRT(ABS(AF20))</f>
        <v>24.7198954863659</v>
      </c>
      <c r="AI20" s="4">
        <v>24.549217</v>
      </c>
      <c r="AJ20" s="4">
        <v>-40.220867</v>
      </c>
      <c r="AK20" s="4">
        <v>149.960663</v>
      </c>
      <c r="AL20" s="4">
        <f t="shared" ref="AL20:AL32" si="23">AK20/SQRT(ABS(AJ20))</f>
        <v>23.645670739312</v>
      </c>
      <c r="AM20" s="4">
        <v>24.489296</v>
      </c>
      <c r="AO20" s="7"/>
      <c r="AP20" s="4">
        <v>36.48534</v>
      </c>
      <c r="AQ20" s="4">
        <v>149.95047</v>
      </c>
      <c r="AR20" s="4">
        <f t="shared" ref="AR20:AR32" si="24">AQ20/SQRT(ABS(AP20))</f>
        <v>24.8249642917662</v>
      </c>
      <c r="AS20" s="4">
        <v>26.913378</v>
      </c>
      <c r="AT20" s="4">
        <v>-40.792984</v>
      </c>
      <c r="AU20" s="4">
        <v>149.958298</v>
      </c>
      <c r="AV20" s="4">
        <f t="shared" ref="AV20:AV32" si="25">AU20/SQRT(ABS(AT20))</f>
        <v>23.4789010262569</v>
      </c>
      <c r="AW20" s="4">
        <v>29.181009</v>
      </c>
      <c r="AY20" s="6"/>
      <c r="AZ20" s="5">
        <v>35.548237</v>
      </c>
      <c r="BA20" s="5">
        <v>149.95549</v>
      </c>
      <c r="BB20" s="5">
        <f t="shared" ref="BB20:BB32" si="26">BA20/SQRT(ABS(AZ20))</f>
        <v>25.1508887848958</v>
      </c>
      <c r="BC20" s="5">
        <v>21.354233</v>
      </c>
      <c r="BD20" s="5">
        <v>-40.513325</v>
      </c>
      <c r="BE20" s="5">
        <v>149.957352</v>
      </c>
      <c r="BF20" s="5">
        <f t="shared" ref="BF20:BF32" si="27">BE20/SQRT(ABS(BD20))</f>
        <v>23.5596491639031</v>
      </c>
      <c r="BG20" s="5">
        <v>24.35948</v>
      </c>
      <c r="BI20" s="7"/>
      <c r="BJ20" s="4">
        <v>35.810703</v>
      </c>
      <c r="BK20" s="4">
        <v>149.95787</v>
      </c>
      <c r="BL20" s="4">
        <f t="shared" ref="BL20:BL32" si="28">BK20/SQRT(ABS(BJ20))</f>
        <v>25.0589482766364</v>
      </c>
      <c r="BM20" s="4">
        <v>23.168617</v>
      </c>
      <c r="BN20" s="4">
        <v>-39.717194</v>
      </c>
      <c r="BO20" s="4">
        <v>149.972778</v>
      </c>
      <c r="BP20" s="4">
        <f t="shared" ref="BP20:BP32" si="29">BO20/SQRT(ABS(BN20))</f>
        <v>23.7970518591822</v>
      </c>
      <c r="BQ20" s="4">
        <v>23.029516</v>
      </c>
      <c r="BS20" s="14">
        <f t="shared" ref="BS20:BS32" si="30">((ABS((B20-L20)/B20))+(ABS((B20-V20)/B20))+(ABS((B20-AF20)/B20))+(ABS((B20-AP20)/B20))+(ABS((B20-AZ20))/B20)+(ABS((B20-BJ20)/B20)))/6*100</f>
        <v>1.46987735117615</v>
      </c>
      <c r="BT20" s="14">
        <f t="shared" ref="BT20:BT32" si="31">((ABS((F20-P20)/F20))+(ABS((F20-AJ20)/F20))+(ABS((F20-AT20)/F20))+(ABS((F20-BD20)/F20))+(ABS((F20-BN20)/F20)))/5*100</f>
        <v>0.822320568712767</v>
      </c>
    </row>
    <row r="21" spans="1:72">
      <c r="A21" s="7"/>
      <c r="B21" s="4">
        <v>65.30838</v>
      </c>
      <c r="C21" s="4">
        <v>199.990967</v>
      </c>
      <c r="D21" s="4">
        <f t="shared" si="16"/>
        <v>24.7471918287599</v>
      </c>
      <c r="E21" s="4">
        <v>25.684759</v>
      </c>
      <c r="F21" s="4">
        <v>-73.680779</v>
      </c>
      <c r="G21" s="4">
        <v>199.978943</v>
      </c>
      <c r="H21" s="4">
        <f t="shared" si="17"/>
        <v>23.2973843283958</v>
      </c>
      <c r="I21" s="4">
        <v>24.542664</v>
      </c>
      <c r="K21" s="7"/>
      <c r="L21" s="4">
        <v>63.737438</v>
      </c>
      <c r="M21" s="4">
        <v>199.998932</v>
      </c>
      <c r="N21" s="4">
        <f t="shared" si="18"/>
        <v>25.0513061957223</v>
      </c>
      <c r="O21" s="4">
        <v>25.464895</v>
      </c>
      <c r="P21" s="4">
        <v>-73.276581</v>
      </c>
      <c r="Q21" s="4">
        <v>199.989853</v>
      </c>
      <c r="R21" s="4">
        <f t="shared" si="19"/>
        <v>23.3628253524185</v>
      </c>
      <c r="S21" s="4">
        <v>24.890152</v>
      </c>
      <c r="U21" s="7"/>
      <c r="V21" s="4">
        <v>66.424698</v>
      </c>
      <c r="W21" s="4">
        <v>199.994003</v>
      </c>
      <c r="X21" s="4">
        <f t="shared" si="20"/>
        <v>24.5387354676927</v>
      </c>
      <c r="Y21" s="4">
        <v>27.330891</v>
      </c>
      <c r="Z21" s="4"/>
      <c r="AA21" s="4"/>
      <c r="AB21" s="4" t="e">
        <f t="shared" si="21"/>
        <v>#DIV/0!</v>
      </c>
      <c r="AC21" s="4"/>
      <c r="AE21" s="7"/>
      <c r="AF21" s="4">
        <v>66.251633</v>
      </c>
      <c r="AG21" s="4">
        <v>199.999893</v>
      </c>
      <c r="AH21" s="4">
        <f t="shared" si="22"/>
        <v>24.5714886973008</v>
      </c>
      <c r="AI21" s="4">
        <v>24.618488</v>
      </c>
      <c r="AJ21" s="4">
        <v>-74.209076</v>
      </c>
      <c r="AK21" s="4">
        <v>199.981567</v>
      </c>
      <c r="AL21" s="4">
        <f t="shared" si="23"/>
        <v>23.2146133678994</v>
      </c>
      <c r="AM21" s="4">
        <v>24.486044</v>
      </c>
      <c r="AO21" s="7"/>
      <c r="AP21" s="4">
        <v>65.835648</v>
      </c>
      <c r="AQ21" s="4">
        <v>199.99353</v>
      </c>
      <c r="AR21" s="4">
        <f t="shared" si="24"/>
        <v>24.6482101856334</v>
      </c>
      <c r="AS21" s="4">
        <v>26.934189</v>
      </c>
      <c r="AT21" s="4">
        <v>-74.48175</v>
      </c>
      <c r="AU21" s="4">
        <v>199.999466</v>
      </c>
      <c r="AV21" s="4">
        <f t="shared" si="25"/>
        <v>23.1741546059242</v>
      </c>
      <c r="AW21" s="4">
        <v>28.718306</v>
      </c>
      <c r="AY21" s="6"/>
      <c r="AZ21" s="5">
        <v>64.596573</v>
      </c>
      <c r="BA21" s="5">
        <v>199.990097</v>
      </c>
      <c r="BB21" s="5">
        <f t="shared" si="26"/>
        <v>24.8830580028174</v>
      </c>
      <c r="BC21" s="5">
        <v>21.403566</v>
      </c>
      <c r="BD21" s="5">
        <v>-74.763947</v>
      </c>
      <c r="BE21" s="5">
        <v>199.995743</v>
      </c>
      <c r="BF21" s="5">
        <f t="shared" si="27"/>
        <v>23.1299471867527</v>
      </c>
      <c r="BG21" s="5">
        <v>24.024492</v>
      </c>
      <c r="BI21" s="7"/>
      <c r="BJ21" s="4">
        <v>64.362816</v>
      </c>
      <c r="BK21" s="4">
        <v>199.974243</v>
      </c>
      <c r="BL21" s="4">
        <f t="shared" si="28"/>
        <v>24.9262268357243</v>
      </c>
      <c r="BM21" s="4">
        <v>23.147564</v>
      </c>
      <c r="BN21" s="4">
        <v>-73.243408</v>
      </c>
      <c r="BO21" s="4">
        <v>199.99234</v>
      </c>
      <c r="BP21" s="4">
        <f t="shared" si="29"/>
        <v>23.3684060316968</v>
      </c>
      <c r="BQ21" s="4">
        <v>23.023706</v>
      </c>
      <c r="BS21" s="14">
        <f t="shared" si="30"/>
        <v>1.48402394914711</v>
      </c>
      <c r="BT21" s="14">
        <f t="shared" si="31"/>
        <v>0.883271063135749</v>
      </c>
    </row>
    <row r="22" spans="1:72">
      <c r="A22" s="7"/>
      <c r="B22" s="4">
        <v>103.868256</v>
      </c>
      <c r="C22" s="4">
        <v>250.00946</v>
      </c>
      <c r="D22" s="4">
        <f t="shared" si="16"/>
        <v>24.5309869950967</v>
      </c>
      <c r="E22" s="4">
        <v>25.645348</v>
      </c>
      <c r="F22" s="4">
        <v>-119.160416</v>
      </c>
      <c r="G22" s="4">
        <v>249.995255</v>
      </c>
      <c r="H22" s="4">
        <f t="shared" si="17"/>
        <v>22.901596589845</v>
      </c>
      <c r="I22" s="4">
        <v>24.610073</v>
      </c>
      <c r="K22" s="7"/>
      <c r="L22" s="4">
        <v>101.251419</v>
      </c>
      <c r="M22" s="4">
        <v>250.004608</v>
      </c>
      <c r="N22" s="4">
        <f t="shared" si="18"/>
        <v>24.8454835949037</v>
      </c>
      <c r="O22" s="4">
        <v>25.358234</v>
      </c>
      <c r="P22" s="4">
        <v>-117.958382</v>
      </c>
      <c r="Q22" s="4">
        <v>250.004517</v>
      </c>
      <c r="R22" s="4">
        <f t="shared" si="19"/>
        <v>23.0188409430788</v>
      </c>
      <c r="S22" s="4">
        <v>24.842447</v>
      </c>
      <c r="U22" s="7"/>
      <c r="V22" s="4">
        <v>105.450241</v>
      </c>
      <c r="W22" s="4">
        <v>250.002304</v>
      </c>
      <c r="X22" s="4">
        <f t="shared" si="20"/>
        <v>24.3455854556569</v>
      </c>
      <c r="Y22" s="4">
        <v>27.367537</v>
      </c>
      <c r="Z22" s="4"/>
      <c r="AA22" s="4"/>
      <c r="AB22" s="4" t="e">
        <f t="shared" si="21"/>
        <v>#DIV/0!</v>
      </c>
      <c r="AC22" s="4"/>
      <c r="AE22" s="7"/>
      <c r="AF22" s="4">
        <v>104.722717</v>
      </c>
      <c r="AG22" s="4">
        <v>250.000931</v>
      </c>
      <c r="AH22" s="4">
        <f t="shared" si="22"/>
        <v>24.4298710896809</v>
      </c>
      <c r="AI22" s="4">
        <v>24.699495</v>
      </c>
      <c r="AJ22" s="4">
        <v>-119.732208</v>
      </c>
      <c r="AK22" s="4">
        <v>249.99881</v>
      </c>
      <c r="AL22" s="4">
        <f t="shared" si="23"/>
        <v>22.8471717103018</v>
      </c>
      <c r="AM22" s="4">
        <v>24.548399</v>
      </c>
      <c r="AO22" s="7"/>
      <c r="AP22" s="4">
        <v>104.693878</v>
      </c>
      <c r="AQ22" s="4">
        <v>250.000824</v>
      </c>
      <c r="AR22" s="4">
        <f t="shared" si="24"/>
        <v>24.4332251296027</v>
      </c>
      <c r="AS22" s="4">
        <v>27.02615</v>
      </c>
      <c r="AT22" s="4">
        <v>-119.538841</v>
      </c>
      <c r="AU22" s="4">
        <v>249.986511</v>
      </c>
      <c r="AV22" s="4">
        <f t="shared" si="25"/>
        <v>22.8645182251597</v>
      </c>
      <c r="AW22" s="4">
        <v>28.480293</v>
      </c>
      <c r="AY22" s="6"/>
      <c r="AZ22" s="5">
        <v>102.937279</v>
      </c>
      <c r="BA22" s="5">
        <v>249.984238</v>
      </c>
      <c r="BB22" s="5">
        <f t="shared" si="26"/>
        <v>24.6391819337567</v>
      </c>
      <c r="BC22" s="5">
        <v>21.516808</v>
      </c>
      <c r="BD22" s="5">
        <v>-120.859596</v>
      </c>
      <c r="BE22" s="5">
        <v>249.992737</v>
      </c>
      <c r="BF22" s="5">
        <f t="shared" si="27"/>
        <v>22.7398095080274</v>
      </c>
      <c r="BG22" s="5">
        <v>23.813192</v>
      </c>
      <c r="BI22" s="7"/>
      <c r="BJ22" s="4">
        <v>101.20356</v>
      </c>
      <c r="BK22" s="4">
        <v>249.973938</v>
      </c>
      <c r="BL22" s="4">
        <f t="shared" si="28"/>
        <v>24.8483088867019</v>
      </c>
      <c r="BM22" s="4">
        <v>23.18387</v>
      </c>
      <c r="BN22" s="4">
        <v>-118.800964</v>
      </c>
      <c r="BO22" s="4">
        <v>249.985397</v>
      </c>
      <c r="BP22" s="4">
        <f t="shared" si="29"/>
        <v>22.935312271788</v>
      </c>
      <c r="BQ22" s="4">
        <v>23.108587</v>
      </c>
      <c r="BS22" s="14">
        <f t="shared" si="30"/>
        <v>1.52028771267069</v>
      </c>
      <c r="BT22" s="14">
        <f t="shared" si="31"/>
        <v>0.706758694095195</v>
      </c>
    </row>
    <row r="23" spans="1:72">
      <c r="A23" s="7"/>
      <c r="B23" s="4">
        <v>147.970627</v>
      </c>
      <c r="C23" s="4">
        <v>299.980499</v>
      </c>
      <c r="D23" s="4">
        <f t="shared" si="16"/>
        <v>24.6606924020646</v>
      </c>
      <c r="E23" s="4">
        <v>25.619362</v>
      </c>
      <c r="F23" s="4">
        <v>-172.170547</v>
      </c>
      <c r="G23" s="4">
        <v>299.972076</v>
      </c>
      <c r="H23" s="4">
        <f t="shared" si="17"/>
        <v>22.8613250730269</v>
      </c>
      <c r="I23" s="4">
        <v>24.743093</v>
      </c>
      <c r="K23" s="7"/>
      <c r="L23" s="4">
        <v>145.604828</v>
      </c>
      <c r="M23" s="4">
        <v>299.995361</v>
      </c>
      <c r="N23" s="4">
        <f t="shared" si="18"/>
        <v>24.8614612601463</v>
      </c>
      <c r="O23" s="4">
        <v>25.350468</v>
      </c>
      <c r="P23" s="4">
        <v>-172.240341</v>
      </c>
      <c r="Q23" s="4">
        <v>299.999969</v>
      </c>
      <c r="R23" s="4">
        <f t="shared" si="19"/>
        <v>22.8588180892604</v>
      </c>
      <c r="S23" s="4">
        <v>24.954702</v>
      </c>
      <c r="U23" s="7"/>
      <c r="V23" s="4">
        <v>150.92778</v>
      </c>
      <c r="W23" s="4">
        <v>299.983612</v>
      </c>
      <c r="X23" s="4">
        <f t="shared" si="20"/>
        <v>24.4181601611639</v>
      </c>
      <c r="Y23" s="4">
        <v>27.456083</v>
      </c>
      <c r="Z23" s="4"/>
      <c r="AA23" s="4"/>
      <c r="AB23" s="4" t="e">
        <f t="shared" si="21"/>
        <v>#DIV/0!</v>
      </c>
      <c r="AC23" s="4"/>
      <c r="AE23" s="7"/>
      <c r="AF23" s="4">
        <v>148.828293</v>
      </c>
      <c r="AG23" s="4">
        <v>299.993622</v>
      </c>
      <c r="AH23" s="4">
        <f t="shared" si="22"/>
        <v>24.5906082528617</v>
      </c>
      <c r="AI23" s="4">
        <v>24.827522</v>
      </c>
      <c r="AJ23" s="4">
        <v>-174.136887</v>
      </c>
      <c r="AK23" s="4">
        <v>299.994537</v>
      </c>
      <c r="AL23" s="4">
        <f t="shared" si="23"/>
        <v>22.7335865817899</v>
      </c>
      <c r="AM23" s="4">
        <v>24.662947</v>
      </c>
      <c r="AO23" s="7"/>
      <c r="AP23" s="4">
        <v>149.817047</v>
      </c>
      <c r="AQ23" s="4">
        <v>299.98703</v>
      </c>
      <c r="AR23" s="4">
        <f t="shared" si="24"/>
        <v>24.5087895139593</v>
      </c>
      <c r="AS23" s="4">
        <v>27.190914</v>
      </c>
      <c r="AT23" s="4">
        <v>-174.229385</v>
      </c>
      <c r="AU23" s="4">
        <v>300.030365</v>
      </c>
      <c r="AV23" s="4">
        <f t="shared" si="25"/>
        <v>22.7302655000092</v>
      </c>
      <c r="AW23" s="4">
        <v>28.368399</v>
      </c>
      <c r="AY23" s="6"/>
      <c r="AZ23" s="5">
        <v>147.210648</v>
      </c>
      <c r="BA23" s="5">
        <v>299.979706</v>
      </c>
      <c r="BB23" s="5">
        <f t="shared" si="26"/>
        <v>24.7242008483762</v>
      </c>
      <c r="BC23" s="5">
        <v>21.717697</v>
      </c>
      <c r="BD23" s="5">
        <v>-174.302856</v>
      </c>
      <c r="BE23" s="5">
        <v>300.001587</v>
      </c>
      <c r="BF23" s="5">
        <f t="shared" si="27"/>
        <v>22.7232946802644</v>
      </c>
      <c r="BG23" s="5">
        <v>23.713797</v>
      </c>
      <c r="BI23" s="7"/>
      <c r="BJ23" s="4">
        <v>146.560059</v>
      </c>
      <c r="BK23" s="4">
        <v>299.959717</v>
      </c>
      <c r="BL23" s="4">
        <f t="shared" si="28"/>
        <v>24.7773650603499</v>
      </c>
      <c r="BM23" s="4">
        <v>23.276472</v>
      </c>
      <c r="BN23" s="4">
        <v>-171.648743</v>
      </c>
      <c r="BO23" s="4">
        <v>300.008972</v>
      </c>
      <c r="BP23" s="4">
        <f t="shared" si="29"/>
        <v>22.8988635446547</v>
      </c>
      <c r="BQ23" s="4">
        <v>23.26861</v>
      </c>
      <c r="BS23" s="14">
        <f t="shared" si="30"/>
        <v>1.14860464840769</v>
      </c>
      <c r="BT23" s="14">
        <f t="shared" si="31"/>
        <v>0.783999948609097</v>
      </c>
    </row>
    <row r="24" spans="1:72">
      <c r="A24" s="7"/>
      <c r="B24" s="4">
        <v>196.803558</v>
      </c>
      <c r="C24" s="4">
        <v>349.979706</v>
      </c>
      <c r="D24" s="4">
        <f t="shared" si="16"/>
        <v>24.9474631103438</v>
      </c>
      <c r="E24" s="4">
        <v>25.777218</v>
      </c>
      <c r="F24" s="4">
        <v>-232.080231</v>
      </c>
      <c r="G24" s="4">
        <v>349.996979</v>
      </c>
      <c r="H24" s="4">
        <f t="shared" si="17"/>
        <v>22.9744552047953</v>
      </c>
      <c r="I24" s="4">
        <v>24.966097</v>
      </c>
      <c r="K24" s="7"/>
      <c r="L24" s="4">
        <v>194.350372</v>
      </c>
      <c r="M24" s="4">
        <v>349.983673</v>
      </c>
      <c r="N24" s="4">
        <f t="shared" si="18"/>
        <v>25.1047035029846</v>
      </c>
      <c r="O24" s="4">
        <v>25.445539</v>
      </c>
      <c r="P24" s="4">
        <v>-231.785416</v>
      </c>
      <c r="Q24" s="4">
        <v>349.992126</v>
      </c>
      <c r="R24" s="4">
        <f t="shared" si="19"/>
        <v>22.9887427573241</v>
      </c>
      <c r="S24" s="4">
        <v>25.096298</v>
      </c>
      <c r="U24" s="7"/>
      <c r="V24" s="4">
        <v>200.031723</v>
      </c>
      <c r="W24" s="4">
        <v>349.984314</v>
      </c>
      <c r="X24" s="4">
        <f t="shared" si="20"/>
        <v>24.7456657347619</v>
      </c>
      <c r="Y24" s="4">
        <v>27.659056</v>
      </c>
      <c r="Z24" s="4"/>
      <c r="AA24" s="4"/>
      <c r="AB24" s="4" t="e">
        <f t="shared" si="21"/>
        <v>#DIV/0!</v>
      </c>
      <c r="AC24" s="4"/>
      <c r="AE24" s="7"/>
      <c r="AF24" s="4">
        <v>195.978012</v>
      </c>
      <c r="AG24" s="4">
        <v>349.981293</v>
      </c>
      <c r="AH24" s="4">
        <f t="shared" si="22"/>
        <v>25.0000661246727</v>
      </c>
      <c r="AI24" s="4">
        <v>25.061916</v>
      </c>
      <c r="AJ24" s="4">
        <v>-233.196609</v>
      </c>
      <c r="AK24" s="4">
        <v>350.007874</v>
      </c>
      <c r="AL24" s="4">
        <f t="shared" si="23"/>
        <v>22.9201100832963</v>
      </c>
      <c r="AM24" s="4">
        <v>24.853819</v>
      </c>
      <c r="AO24" s="7"/>
      <c r="AP24" s="4">
        <v>200.196457</v>
      </c>
      <c r="AQ24" s="4">
        <v>350.007416</v>
      </c>
      <c r="AR24" s="4">
        <f t="shared" si="24"/>
        <v>24.7371152653747</v>
      </c>
      <c r="AS24" s="4">
        <v>27.454958</v>
      </c>
      <c r="AT24" s="4">
        <v>-234.939545</v>
      </c>
      <c r="AU24" s="4">
        <v>350.004181</v>
      </c>
      <c r="AV24" s="4">
        <f t="shared" si="25"/>
        <v>22.8346926572366</v>
      </c>
      <c r="AW24" s="4">
        <v>28.419411</v>
      </c>
      <c r="AY24" s="6"/>
      <c r="AZ24" s="5">
        <v>196.44577</v>
      </c>
      <c r="BA24" s="5">
        <v>350.006317</v>
      </c>
      <c r="BB24" s="5">
        <f t="shared" si="26"/>
        <v>24.9720698943394</v>
      </c>
      <c r="BC24" s="5">
        <v>22.046522</v>
      </c>
      <c r="BD24" s="5">
        <v>-234.119629</v>
      </c>
      <c r="BE24" s="5">
        <v>349.990112</v>
      </c>
      <c r="BF24" s="5">
        <f t="shared" si="27"/>
        <v>22.873723190011</v>
      </c>
      <c r="BG24" s="5">
        <v>23.745129</v>
      </c>
      <c r="BI24" s="7"/>
      <c r="BJ24" s="4">
        <v>195.989334</v>
      </c>
      <c r="BK24" s="4">
        <v>350.010132</v>
      </c>
      <c r="BL24" s="4">
        <f t="shared" si="28"/>
        <v>25.001403991334</v>
      </c>
      <c r="BM24" s="4">
        <v>23.418488</v>
      </c>
      <c r="BN24" s="4">
        <v>-231.16626</v>
      </c>
      <c r="BO24" s="4">
        <v>350.002014</v>
      </c>
      <c r="BP24" s="4">
        <f t="shared" si="29"/>
        <v>23.0201590575277</v>
      </c>
      <c r="BQ24" s="4">
        <v>23.517683</v>
      </c>
      <c r="BS24" s="14">
        <f t="shared" si="30"/>
        <v>0.937636164755382</v>
      </c>
      <c r="BT24" s="14">
        <f t="shared" si="31"/>
        <v>0.622532644755944</v>
      </c>
    </row>
    <row r="25" spans="1:72">
      <c r="A25" s="7"/>
      <c r="B25" s="4">
        <v>250.898453</v>
      </c>
      <c r="C25" s="4">
        <v>400.00708</v>
      </c>
      <c r="D25" s="4">
        <f t="shared" si="16"/>
        <v>25.2533318930473</v>
      </c>
      <c r="E25" s="4">
        <v>26.067528</v>
      </c>
      <c r="F25" s="4">
        <v>-298.172058</v>
      </c>
      <c r="G25" s="4">
        <v>399.99057</v>
      </c>
      <c r="H25" s="4">
        <f t="shared" si="17"/>
        <v>23.1641453453605</v>
      </c>
      <c r="I25" s="4">
        <v>25.3162</v>
      </c>
      <c r="K25" s="7"/>
      <c r="L25" s="4">
        <v>248.496979</v>
      </c>
      <c r="M25" s="4">
        <v>399.96283</v>
      </c>
      <c r="N25" s="4">
        <f t="shared" si="18"/>
        <v>25.3722554911855</v>
      </c>
      <c r="O25" s="4">
        <v>25.669058</v>
      </c>
      <c r="P25" s="4">
        <v>-297.353638</v>
      </c>
      <c r="Q25" s="4">
        <v>399.992432</v>
      </c>
      <c r="R25" s="4">
        <f t="shared" si="19"/>
        <v>23.1961092883465</v>
      </c>
      <c r="S25" s="4">
        <v>25.322844</v>
      </c>
      <c r="U25" s="7"/>
      <c r="V25" s="4">
        <v>254.39946</v>
      </c>
      <c r="W25" s="4">
        <v>400.005707</v>
      </c>
      <c r="X25" s="4">
        <f t="shared" si="20"/>
        <v>25.078877552924</v>
      </c>
      <c r="Y25" s="4">
        <v>27.94894</v>
      </c>
      <c r="Z25" s="4"/>
      <c r="AA25" s="4"/>
      <c r="AB25" s="4" t="e">
        <f t="shared" si="21"/>
        <v>#DIV/0!</v>
      </c>
      <c r="AC25" s="4"/>
      <c r="AE25" s="7"/>
      <c r="AF25" s="4">
        <v>248.059082</v>
      </c>
      <c r="AG25" s="4">
        <v>399.978638</v>
      </c>
      <c r="AH25" s="4">
        <f t="shared" si="22"/>
        <v>25.3956440405348</v>
      </c>
      <c r="AI25" s="4">
        <v>25.366457</v>
      </c>
      <c r="AJ25" s="4">
        <v>-295.329071</v>
      </c>
      <c r="AK25" s="4">
        <v>400.029449</v>
      </c>
      <c r="AL25" s="4">
        <f t="shared" si="23"/>
        <v>23.2776355532142</v>
      </c>
      <c r="AM25" s="4">
        <v>25.15403</v>
      </c>
      <c r="AO25" s="7"/>
      <c r="AP25" s="4">
        <v>256.23703</v>
      </c>
      <c r="AQ25" s="4">
        <v>399.991241</v>
      </c>
      <c r="AR25" s="4">
        <f t="shared" si="24"/>
        <v>24.9878871161691</v>
      </c>
      <c r="AS25" s="4">
        <v>27.857286</v>
      </c>
      <c r="AT25" s="4">
        <v>-300.543335</v>
      </c>
      <c r="AU25" s="4">
        <v>400.011597</v>
      </c>
      <c r="AV25" s="4">
        <f t="shared" si="25"/>
        <v>23.0737951053655</v>
      </c>
      <c r="AW25" s="4">
        <v>28.649164</v>
      </c>
      <c r="AY25" s="6"/>
      <c r="AZ25" s="5">
        <v>251.586166</v>
      </c>
      <c r="BA25" s="5">
        <v>400.019806</v>
      </c>
      <c r="BB25" s="5">
        <f t="shared" si="26"/>
        <v>25.2195954930804</v>
      </c>
      <c r="BC25" s="5">
        <v>22.48361</v>
      </c>
      <c r="BD25" s="5">
        <v>-299.300201</v>
      </c>
      <c r="BE25" s="5">
        <v>399.956268</v>
      </c>
      <c r="BF25" s="5">
        <f t="shared" si="27"/>
        <v>23.1184654404483</v>
      </c>
      <c r="BG25" s="5">
        <v>23.930998</v>
      </c>
      <c r="BI25" s="7"/>
      <c r="BJ25" s="4">
        <v>251.576447</v>
      </c>
      <c r="BK25" s="4">
        <v>399.979492</v>
      </c>
      <c r="BL25" s="4">
        <f t="shared" si="28"/>
        <v>25.2175409548522</v>
      </c>
      <c r="BM25" s="4">
        <v>23.681131</v>
      </c>
      <c r="BN25" s="4">
        <v>-296.882141</v>
      </c>
      <c r="BO25" s="4">
        <v>400.019379</v>
      </c>
      <c r="BP25" s="4">
        <f t="shared" si="29"/>
        <v>23.216085506901</v>
      </c>
      <c r="BQ25" s="4">
        <v>23.806738</v>
      </c>
      <c r="BS25" s="14">
        <f t="shared" si="30"/>
        <v>1.02605495140299</v>
      </c>
      <c r="BT25" s="14">
        <f t="shared" si="31"/>
        <v>0.566836749002151</v>
      </c>
    </row>
    <row r="26" spans="1:72">
      <c r="A26" s="7"/>
      <c r="B26" s="4">
        <v>309.70871</v>
      </c>
      <c r="C26" s="4">
        <v>449.951599</v>
      </c>
      <c r="D26" s="4">
        <f t="shared" si="16"/>
        <v>25.5675485838311</v>
      </c>
      <c r="E26" s="4">
        <v>26.426172</v>
      </c>
      <c r="F26" s="4">
        <v>-362.409637</v>
      </c>
      <c r="G26" s="4">
        <v>450.023315</v>
      </c>
      <c r="H26" s="4">
        <f t="shared" si="17"/>
        <v>23.6393290355468</v>
      </c>
      <c r="I26" s="4">
        <v>25.745836</v>
      </c>
      <c r="K26" s="7"/>
      <c r="L26" s="4">
        <v>307.079559</v>
      </c>
      <c r="M26" s="4">
        <v>449.984894</v>
      </c>
      <c r="N26" s="4">
        <f t="shared" si="18"/>
        <v>25.6786673084476</v>
      </c>
      <c r="O26" s="4">
        <v>25.996119</v>
      </c>
      <c r="P26" s="4">
        <v>-361.05072</v>
      </c>
      <c r="Q26" s="4">
        <v>449.965668</v>
      </c>
      <c r="R26" s="4">
        <f t="shared" si="19"/>
        <v>23.6807400817837</v>
      </c>
      <c r="S26" s="4">
        <v>25.679869</v>
      </c>
      <c r="U26" s="7"/>
      <c r="V26" s="4">
        <v>314.29306</v>
      </c>
      <c r="W26" s="4">
        <v>449.968231</v>
      </c>
      <c r="X26" s="4">
        <f t="shared" si="20"/>
        <v>25.3813347397432</v>
      </c>
      <c r="Y26" s="4">
        <v>28.350286</v>
      </c>
      <c r="Z26" s="4"/>
      <c r="AA26" s="4"/>
      <c r="AB26" s="4" t="e">
        <f t="shared" si="21"/>
        <v>#DIV/0!</v>
      </c>
      <c r="AC26" s="4"/>
      <c r="AE26" s="7"/>
      <c r="AF26" s="4">
        <v>306.540863</v>
      </c>
      <c r="AG26" s="4">
        <v>449.994995</v>
      </c>
      <c r="AH26" s="4">
        <f t="shared" si="22"/>
        <v>25.7017973833303</v>
      </c>
      <c r="AI26" s="4">
        <v>25.736874</v>
      </c>
      <c r="AJ26" s="4">
        <v>-356.834991</v>
      </c>
      <c r="AK26" s="4">
        <v>449.986237</v>
      </c>
      <c r="AL26" s="4">
        <f t="shared" si="23"/>
        <v>23.8213030254459</v>
      </c>
      <c r="AM26" s="4">
        <v>25.489639</v>
      </c>
      <c r="AO26" s="7"/>
      <c r="AP26" s="4">
        <v>316.57782</v>
      </c>
      <c r="AQ26" s="4">
        <v>450.01178</v>
      </c>
      <c r="AR26" s="4">
        <f t="shared" si="24"/>
        <v>25.2920272125316</v>
      </c>
      <c r="AS26" s="4">
        <v>28.328709</v>
      </c>
      <c r="AT26" s="4">
        <v>-365.831238</v>
      </c>
      <c r="AU26" s="4">
        <v>449.966431</v>
      </c>
      <c r="AV26" s="4">
        <f t="shared" si="25"/>
        <v>23.5255465481237</v>
      </c>
      <c r="AW26" s="4">
        <v>29.049114</v>
      </c>
      <c r="AY26" s="6"/>
      <c r="AZ26" s="5">
        <v>310.139618</v>
      </c>
      <c r="BA26" s="5">
        <v>449.983856</v>
      </c>
      <c r="BB26" s="5">
        <f t="shared" si="26"/>
        <v>25.5516122954414</v>
      </c>
      <c r="BC26" s="5">
        <v>22.962875</v>
      </c>
      <c r="BD26" s="5">
        <v>-363.323212</v>
      </c>
      <c r="BE26" s="5">
        <v>449.984863</v>
      </c>
      <c r="BF26" s="5">
        <f t="shared" si="27"/>
        <v>23.6075725134412</v>
      </c>
      <c r="BG26" s="5">
        <v>24.266682</v>
      </c>
      <c r="BI26" s="7"/>
      <c r="BJ26" s="4">
        <v>311.164459</v>
      </c>
      <c r="BK26" s="4">
        <v>450.004272</v>
      </c>
      <c r="BL26" s="4">
        <f t="shared" si="28"/>
        <v>25.5106569970031</v>
      </c>
      <c r="BM26" s="4">
        <v>24.051464</v>
      </c>
      <c r="BN26" s="4">
        <v>-361.871033</v>
      </c>
      <c r="BO26" s="4">
        <v>450.019043</v>
      </c>
      <c r="BP26" s="4">
        <f t="shared" si="29"/>
        <v>23.6566901534627</v>
      </c>
      <c r="BQ26" s="4">
        <v>24.204639</v>
      </c>
      <c r="BS26" s="14">
        <f t="shared" si="30"/>
        <v>1.02984483925772</v>
      </c>
      <c r="BT26" s="14">
        <f t="shared" si="31"/>
        <v>0.651602043352945</v>
      </c>
    </row>
    <row r="27" spans="1:72">
      <c r="A27" s="7"/>
      <c r="B27" s="4">
        <v>373.391785</v>
      </c>
      <c r="C27" s="4">
        <v>499.976044</v>
      </c>
      <c r="D27" s="4">
        <f t="shared" si="16"/>
        <v>25.8741931918834</v>
      </c>
      <c r="E27" s="4">
        <v>26.885611</v>
      </c>
      <c r="F27" s="4">
        <v>-428.821899</v>
      </c>
      <c r="G27" s="4">
        <v>499.92215</v>
      </c>
      <c r="H27" s="4">
        <f t="shared" si="17"/>
        <v>24.1414805803165</v>
      </c>
      <c r="I27" s="4">
        <v>26.312239</v>
      </c>
      <c r="K27" s="7"/>
      <c r="L27" s="4">
        <v>370.852783</v>
      </c>
      <c r="M27" s="4">
        <v>499.941498</v>
      </c>
      <c r="N27" s="4">
        <f t="shared" si="18"/>
        <v>25.9608205948801</v>
      </c>
      <c r="O27" s="4">
        <v>26.425533</v>
      </c>
      <c r="P27" s="4">
        <v>-426.965393</v>
      </c>
      <c r="Q27" s="4">
        <v>499.983521</v>
      </c>
      <c r="R27" s="4">
        <f t="shared" si="19"/>
        <v>24.1968790102269</v>
      </c>
      <c r="S27" s="4">
        <v>26.243242</v>
      </c>
      <c r="U27" s="7"/>
      <c r="V27" s="4">
        <v>380.219147</v>
      </c>
      <c r="W27" s="4">
        <v>499.989563</v>
      </c>
      <c r="X27" s="4">
        <f t="shared" si="20"/>
        <v>25.6415306919062</v>
      </c>
      <c r="Y27" s="4">
        <v>28.84868</v>
      </c>
      <c r="Z27" s="4"/>
      <c r="AA27" s="4"/>
      <c r="AB27" s="4" t="e">
        <f t="shared" si="21"/>
        <v>#DIV/0!</v>
      </c>
      <c r="AC27" s="4"/>
      <c r="AE27" s="7"/>
      <c r="AF27" s="4">
        <v>369.847809</v>
      </c>
      <c r="AG27" s="4">
        <v>499.981262</v>
      </c>
      <c r="AH27" s="4">
        <f t="shared" si="22"/>
        <v>25.9981355211049</v>
      </c>
      <c r="AI27" s="4">
        <v>26.195528</v>
      </c>
      <c r="AJ27" s="4">
        <v>-422.363037</v>
      </c>
      <c r="AK27" s="4">
        <v>499.9505</v>
      </c>
      <c r="AL27" s="4">
        <f t="shared" si="23"/>
        <v>24.3267479288348</v>
      </c>
      <c r="AM27" s="4">
        <v>25.966238</v>
      </c>
      <c r="AO27" s="7"/>
      <c r="AP27" s="4">
        <v>382.072296</v>
      </c>
      <c r="AQ27" s="4">
        <v>500.00473</v>
      </c>
      <c r="AR27" s="4">
        <f t="shared" si="24"/>
        <v>25.5800470315487</v>
      </c>
      <c r="AS27" s="4">
        <v>28.91786</v>
      </c>
      <c r="AT27" s="4">
        <v>-431.522583</v>
      </c>
      <c r="AU27" s="4">
        <v>499.975922</v>
      </c>
      <c r="AV27" s="4">
        <f t="shared" si="25"/>
        <v>24.0684058214066</v>
      </c>
      <c r="AW27" s="4">
        <v>29.533575</v>
      </c>
      <c r="AY27" s="6"/>
      <c r="AZ27" s="5">
        <v>373.942261</v>
      </c>
      <c r="BA27" s="5">
        <v>499.953156</v>
      </c>
      <c r="BB27" s="5">
        <f t="shared" si="26"/>
        <v>25.8539580286437</v>
      </c>
      <c r="BC27" s="5">
        <v>23.543156</v>
      </c>
      <c r="BD27" s="5">
        <v>-430.081787</v>
      </c>
      <c r="BE27" s="5">
        <v>499.983337</v>
      </c>
      <c r="BF27" s="5">
        <f t="shared" si="27"/>
        <v>24.1090448581198</v>
      </c>
      <c r="BG27" s="5">
        <v>24.775562</v>
      </c>
      <c r="BI27" s="7"/>
      <c r="BJ27" s="4">
        <v>375.726837</v>
      </c>
      <c r="BK27" s="4">
        <v>500.002716</v>
      </c>
      <c r="BL27" s="4">
        <f t="shared" si="28"/>
        <v>25.7950429409627</v>
      </c>
      <c r="BM27" s="4">
        <v>24.526224</v>
      </c>
      <c r="BN27" s="4">
        <v>-427.844879</v>
      </c>
      <c r="BO27" s="4">
        <v>499.947296</v>
      </c>
      <c r="BP27" s="4">
        <f t="shared" si="29"/>
        <v>24.1702451171601</v>
      </c>
      <c r="BQ27" s="4">
        <v>24.734032</v>
      </c>
      <c r="BS27" s="14">
        <f t="shared" si="30"/>
        <v>1.09252443783679</v>
      </c>
      <c r="BT27" s="14">
        <f t="shared" si="31"/>
        <v>0.618110223890407</v>
      </c>
    </row>
    <row r="28" spans="1:72">
      <c r="A28" s="7"/>
      <c r="B28" s="4">
        <v>441.439453</v>
      </c>
      <c r="C28" s="4">
        <v>549.944275</v>
      </c>
      <c r="D28" s="4">
        <f t="shared" si="16"/>
        <v>26.1747843839122</v>
      </c>
      <c r="E28" s="4">
        <v>27.460773</v>
      </c>
      <c r="F28" s="4">
        <v>-501.184204</v>
      </c>
      <c r="G28" s="4">
        <v>550.011108</v>
      </c>
      <c r="H28" s="4">
        <f t="shared" si="17"/>
        <v>24.5681680006225</v>
      </c>
      <c r="I28" s="4">
        <v>26.970125</v>
      </c>
      <c r="K28" s="7"/>
      <c r="L28" s="4">
        <v>439.505432</v>
      </c>
      <c r="M28" s="4">
        <v>549.991333</v>
      </c>
      <c r="N28" s="4">
        <f t="shared" si="18"/>
        <v>26.2345562258134</v>
      </c>
      <c r="O28" s="4">
        <v>27.102175</v>
      </c>
      <c r="P28" s="4">
        <v>-499.934052</v>
      </c>
      <c r="Q28" s="4">
        <v>549.931152</v>
      </c>
      <c r="R28" s="4">
        <f t="shared" si="19"/>
        <v>24.5952908400634</v>
      </c>
      <c r="S28" s="4">
        <v>26.782658</v>
      </c>
      <c r="U28" s="7"/>
      <c r="V28" s="4">
        <v>450.136383</v>
      </c>
      <c r="W28" s="4">
        <v>549.922485</v>
      </c>
      <c r="X28" s="4">
        <f t="shared" si="20"/>
        <v>25.9196670689713</v>
      </c>
      <c r="Y28" s="4">
        <v>29.41436</v>
      </c>
      <c r="Z28" s="4"/>
      <c r="AA28" s="4"/>
      <c r="AB28" s="4" t="e">
        <f t="shared" si="21"/>
        <v>#DIV/0!</v>
      </c>
      <c r="AC28" s="4"/>
      <c r="AE28" s="7"/>
      <c r="AF28" s="4">
        <v>438.689209</v>
      </c>
      <c r="AG28" s="4">
        <v>549.928406</v>
      </c>
      <c r="AH28" s="4">
        <f t="shared" si="22"/>
        <v>26.2559464220447</v>
      </c>
      <c r="AI28" s="4">
        <v>26.816002</v>
      </c>
      <c r="AJ28" s="4">
        <v>-496.437164</v>
      </c>
      <c r="AK28" s="4">
        <v>550.052002</v>
      </c>
      <c r="AL28" s="4">
        <f t="shared" si="23"/>
        <v>24.6871869990768</v>
      </c>
      <c r="AM28" s="4">
        <v>26.586321</v>
      </c>
      <c r="AO28" s="7"/>
      <c r="AP28" s="4">
        <v>451.560455</v>
      </c>
      <c r="AQ28" s="4">
        <v>549.996948</v>
      </c>
      <c r="AR28" s="4">
        <f t="shared" si="24"/>
        <v>25.882267924482</v>
      </c>
      <c r="AS28" s="4">
        <v>29.511497</v>
      </c>
      <c r="AT28" s="4">
        <v>-503.791351</v>
      </c>
      <c r="AU28" s="4">
        <v>549.930969</v>
      </c>
      <c r="AV28" s="4">
        <f t="shared" si="25"/>
        <v>24.5009443405008</v>
      </c>
      <c r="AW28" s="4">
        <v>30.106264</v>
      </c>
      <c r="AY28" s="6"/>
      <c r="AZ28" s="5">
        <v>442.807434</v>
      </c>
      <c r="BA28" s="5">
        <v>550.035583</v>
      </c>
      <c r="BB28" s="5">
        <f t="shared" si="26"/>
        <v>26.1386608728392</v>
      </c>
      <c r="BC28" s="5">
        <v>24.275406</v>
      </c>
      <c r="BD28" s="5">
        <v>-503.296692</v>
      </c>
      <c r="BE28" s="5">
        <v>549.960632</v>
      </c>
      <c r="BF28" s="5">
        <f t="shared" si="27"/>
        <v>24.5143038282488</v>
      </c>
      <c r="BG28" s="5">
        <v>25.441765</v>
      </c>
      <c r="BI28" s="7"/>
      <c r="BJ28" s="4">
        <v>445.339417</v>
      </c>
      <c r="BK28" s="4">
        <v>549.969421</v>
      </c>
      <c r="BL28" s="4">
        <f t="shared" si="28"/>
        <v>26.061113923865</v>
      </c>
      <c r="BM28" s="4">
        <v>25.081934</v>
      </c>
      <c r="BN28" s="4">
        <v>-500.661041</v>
      </c>
      <c r="BO28" s="4">
        <v>550.026306</v>
      </c>
      <c r="BP28" s="4">
        <f t="shared" si="29"/>
        <v>24.5816800614574</v>
      </c>
      <c r="BQ28" s="4">
        <v>25.443712</v>
      </c>
      <c r="BS28" s="14">
        <f t="shared" si="30"/>
        <v>1.08622453975963</v>
      </c>
      <c r="BT28" s="14">
        <f t="shared" si="31"/>
        <v>0.448537280716055</v>
      </c>
    </row>
    <row r="29" spans="1:72">
      <c r="A29" s="7"/>
      <c r="B29" s="4">
        <v>524.708984</v>
      </c>
      <c r="C29" s="4">
        <v>599.916321</v>
      </c>
      <c r="D29" s="4">
        <f t="shared" si="16"/>
        <v>26.1897544860027</v>
      </c>
      <c r="E29" s="4">
        <v>28.242867</v>
      </c>
      <c r="F29" s="4">
        <v>-583.352112</v>
      </c>
      <c r="G29" s="4">
        <v>599.961121</v>
      </c>
      <c r="H29" s="4">
        <f t="shared" si="17"/>
        <v>24.8403505657269</v>
      </c>
      <c r="I29" s="4">
        <v>27.762337</v>
      </c>
      <c r="K29" s="7"/>
      <c r="L29" s="4">
        <v>522.622864</v>
      </c>
      <c r="M29" s="4">
        <v>599.904297</v>
      </c>
      <c r="N29" s="4">
        <f t="shared" si="18"/>
        <v>26.2414464441378</v>
      </c>
      <c r="O29" s="4">
        <v>27.869198</v>
      </c>
      <c r="P29" s="4">
        <v>-582.994385</v>
      </c>
      <c r="Q29" s="4">
        <v>599.930847</v>
      </c>
      <c r="R29" s="4">
        <f t="shared" si="19"/>
        <v>24.8467166246086</v>
      </c>
      <c r="S29" s="4">
        <v>27.538883</v>
      </c>
      <c r="U29" s="7"/>
      <c r="V29" s="4">
        <v>532.524475</v>
      </c>
      <c r="W29" s="4">
        <v>599.929688</v>
      </c>
      <c r="X29" s="4">
        <f t="shared" si="20"/>
        <v>25.9974389747362</v>
      </c>
      <c r="Y29" s="4">
        <v>29.975071</v>
      </c>
      <c r="Z29" s="4"/>
      <c r="AA29" s="4"/>
      <c r="AB29" s="4" t="e">
        <f t="shared" si="21"/>
        <v>#DIV/0!</v>
      </c>
      <c r="AC29" s="4"/>
      <c r="AE29" s="7"/>
      <c r="AF29" s="4">
        <v>522.469482</v>
      </c>
      <c r="AG29" s="4">
        <v>599.964844</v>
      </c>
      <c r="AH29" s="4">
        <f t="shared" si="22"/>
        <v>26.2479469073978</v>
      </c>
      <c r="AI29" s="4">
        <v>27.459366</v>
      </c>
      <c r="AJ29" s="4">
        <v>-579.366394</v>
      </c>
      <c r="AK29" s="4">
        <v>600.015747</v>
      </c>
      <c r="AL29" s="4">
        <f t="shared" si="23"/>
        <v>24.927917464706</v>
      </c>
      <c r="AM29" s="4">
        <v>27.308981</v>
      </c>
      <c r="AO29" s="7"/>
      <c r="AP29" s="4">
        <v>534.549622</v>
      </c>
      <c r="AQ29" s="4">
        <v>600.011353</v>
      </c>
      <c r="AR29" s="4">
        <f t="shared" si="24"/>
        <v>25.9516786282419</v>
      </c>
      <c r="AS29" s="4">
        <v>30.197464</v>
      </c>
      <c r="AT29" s="4">
        <v>-587.058777</v>
      </c>
      <c r="AU29" s="4">
        <v>599.99231</v>
      </c>
      <c r="AV29" s="4">
        <f t="shared" si="25"/>
        <v>24.7630931543425</v>
      </c>
      <c r="AW29" s="4">
        <v>30.813337</v>
      </c>
      <c r="AY29" s="6"/>
      <c r="AZ29" s="5">
        <v>523.614929</v>
      </c>
      <c r="BA29" s="5">
        <v>599.971924</v>
      </c>
      <c r="BB29" s="5">
        <f t="shared" si="26"/>
        <v>26.2195309159741</v>
      </c>
      <c r="BC29" s="5">
        <v>25.228813</v>
      </c>
      <c r="BD29" s="5">
        <v>-583.536804</v>
      </c>
      <c r="BE29" s="5">
        <v>599.996948</v>
      </c>
      <c r="BF29" s="5">
        <f t="shared" si="27"/>
        <v>24.8379023338698</v>
      </c>
      <c r="BG29" s="5">
        <v>26.185995</v>
      </c>
      <c r="BI29" s="7"/>
      <c r="BJ29" s="4">
        <v>529.989441</v>
      </c>
      <c r="BK29" s="4">
        <v>600.026489</v>
      </c>
      <c r="BL29" s="4">
        <f t="shared" si="28"/>
        <v>26.0637448050332</v>
      </c>
      <c r="BM29" s="4">
        <v>25.729376</v>
      </c>
      <c r="BN29" s="4">
        <v>-581.023254</v>
      </c>
      <c r="BO29" s="4">
        <v>599.980652</v>
      </c>
      <c r="BP29" s="4">
        <f t="shared" si="29"/>
        <v>24.8908936062766</v>
      </c>
      <c r="BQ29" s="4">
        <v>26.327913</v>
      </c>
      <c r="BS29" s="14">
        <f t="shared" si="30"/>
        <v>0.900698096934691</v>
      </c>
      <c r="BT29" s="14">
        <f t="shared" si="31"/>
        <v>0.362170969563577</v>
      </c>
    </row>
    <row r="30" spans="1:72">
      <c r="A30" s="7"/>
      <c r="B30" s="4">
        <v>618.981323</v>
      </c>
      <c r="C30" s="4">
        <v>650.007324</v>
      </c>
      <c r="D30" s="4">
        <f t="shared" si="16"/>
        <v>26.1263943427894</v>
      </c>
      <c r="E30" s="4">
        <v>29.266363</v>
      </c>
      <c r="F30" s="4">
        <v>-669.016968</v>
      </c>
      <c r="G30" s="4">
        <v>649.934814</v>
      </c>
      <c r="H30" s="4">
        <f t="shared" si="17"/>
        <v>25.1276129803398</v>
      </c>
      <c r="I30" s="4">
        <v>28.924868</v>
      </c>
      <c r="K30" s="7"/>
      <c r="L30" s="4">
        <v>616.147278</v>
      </c>
      <c r="M30" s="4">
        <v>649.96582</v>
      </c>
      <c r="N30" s="4">
        <f t="shared" si="18"/>
        <v>26.1847391424212</v>
      </c>
      <c r="O30" s="4">
        <v>28.883459</v>
      </c>
      <c r="P30" s="4">
        <v>-668.893066</v>
      </c>
      <c r="Q30" s="4">
        <v>649.939209</v>
      </c>
      <c r="R30" s="4">
        <f t="shared" si="19"/>
        <v>25.1301100557259</v>
      </c>
      <c r="S30" s="4">
        <v>28.397532</v>
      </c>
      <c r="U30" s="7"/>
      <c r="V30" s="4">
        <v>620.074402</v>
      </c>
      <c r="W30" s="4">
        <v>649.991089</v>
      </c>
      <c r="X30" s="4">
        <f t="shared" si="20"/>
        <v>26.1027041575932</v>
      </c>
      <c r="Y30" s="4">
        <v>30.745565</v>
      </c>
      <c r="Z30" s="4"/>
      <c r="AA30" s="4"/>
      <c r="AB30" s="4" t="e">
        <f t="shared" si="21"/>
        <v>#DIV/0!</v>
      </c>
      <c r="AC30" s="4"/>
      <c r="AE30" s="7"/>
      <c r="AF30" s="4">
        <v>616.327759</v>
      </c>
      <c r="AG30" s="4">
        <v>649.971252</v>
      </c>
      <c r="AH30" s="4">
        <f t="shared" si="22"/>
        <v>26.1811237894306</v>
      </c>
      <c r="AI30" s="4">
        <v>28.250259</v>
      </c>
      <c r="AJ30" s="4">
        <v>-664.820801</v>
      </c>
      <c r="AK30" s="4">
        <v>649.92749</v>
      </c>
      <c r="AL30" s="4">
        <f t="shared" si="23"/>
        <v>25.206503503071</v>
      </c>
      <c r="AM30" s="4">
        <v>28.025959</v>
      </c>
      <c r="AO30" s="7"/>
      <c r="AP30" s="4">
        <v>627.459839</v>
      </c>
      <c r="AQ30" s="4">
        <v>649.974243</v>
      </c>
      <c r="AR30" s="4">
        <f t="shared" si="24"/>
        <v>25.9479576248184</v>
      </c>
      <c r="AS30" s="4">
        <v>30.977654</v>
      </c>
      <c r="AT30" s="4">
        <v>-671.416931</v>
      </c>
      <c r="AU30" s="4">
        <v>649.942078</v>
      </c>
      <c r="AV30" s="4">
        <f t="shared" si="25"/>
        <v>25.0829441018894</v>
      </c>
      <c r="AW30" s="4">
        <v>31.643854</v>
      </c>
      <c r="AY30" s="6"/>
      <c r="AZ30" s="5">
        <v>613.348694</v>
      </c>
      <c r="BA30" s="5">
        <v>649.95636</v>
      </c>
      <c r="BB30" s="5">
        <f t="shared" si="26"/>
        <v>26.2440269683052</v>
      </c>
      <c r="BC30" s="5">
        <v>26.267271</v>
      </c>
      <c r="BD30" s="5">
        <v>-668.87561</v>
      </c>
      <c r="BE30" s="5">
        <v>649.986145</v>
      </c>
      <c r="BF30" s="5">
        <f t="shared" si="27"/>
        <v>25.1322527897876</v>
      </c>
      <c r="BG30" s="5">
        <v>27.067909</v>
      </c>
      <c r="BI30" s="7"/>
      <c r="BJ30" s="4">
        <v>622.401123</v>
      </c>
      <c r="BK30" s="4">
        <v>649.924377</v>
      </c>
      <c r="BL30" s="4">
        <f t="shared" si="28"/>
        <v>26.0511945829824</v>
      </c>
      <c r="BM30" s="4">
        <v>26.5292</v>
      </c>
      <c r="BN30" s="4">
        <v>-665.404114</v>
      </c>
      <c r="BO30" s="4">
        <v>649.93396</v>
      </c>
      <c r="BP30" s="4">
        <f t="shared" si="29"/>
        <v>25.1957035156788</v>
      </c>
      <c r="BQ30" s="4">
        <v>27.416607</v>
      </c>
      <c r="BS30" s="14">
        <f t="shared" si="30"/>
        <v>0.649228878267782</v>
      </c>
      <c r="BT30" s="14">
        <f t="shared" si="31"/>
        <v>0.31312341841829</v>
      </c>
    </row>
    <row r="31" spans="1:72">
      <c r="A31" s="7"/>
      <c r="B31" s="4">
        <v>727.541931</v>
      </c>
      <c r="C31" s="4">
        <v>699.99353</v>
      </c>
      <c r="D31" s="4">
        <f t="shared" si="16"/>
        <v>25.9516521666758</v>
      </c>
      <c r="E31" s="4">
        <v>30.361942</v>
      </c>
      <c r="F31" s="4">
        <v>-774.676758</v>
      </c>
      <c r="G31" s="4">
        <v>699.998413</v>
      </c>
      <c r="H31" s="4">
        <f t="shared" si="17"/>
        <v>25.1499306716995</v>
      </c>
      <c r="I31" s="4">
        <v>30.134848</v>
      </c>
      <c r="K31" s="7"/>
      <c r="L31" s="4">
        <v>722.580444</v>
      </c>
      <c r="M31" s="4">
        <v>700.002014</v>
      </c>
      <c r="N31" s="4">
        <f t="shared" si="18"/>
        <v>26.0409118679993</v>
      </c>
      <c r="O31" s="4">
        <v>29.848545</v>
      </c>
      <c r="P31" s="4">
        <v>-776.563232</v>
      </c>
      <c r="Q31" s="4">
        <v>699.978943</v>
      </c>
      <c r="R31" s="4">
        <f t="shared" si="19"/>
        <v>25.1186655578587</v>
      </c>
      <c r="S31" s="4">
        <v>29.59819</v>
      </c>
      <c r="U31" s="7"/>
      <c r="V31" s="4">
        <v>724.834412</v>
      </c>
      <c r="W31" s="4">
        <v>700.013794</v>
      </c>
      <c r="X31" s="4">
        <f t="shared" si="20"/>
        <v>26.0008290694647</v>
      </c>
      <c r="Y31" s="4">
        <v>31.538801</v>
      </c>
      <c r="Z31" s="4"/>
      <c r="AA31" s="4"/>
      <c r="AB31" s="4" t="e">
        <f t="shared" si="21"/>
        <v>#DIV/0!</v>
      </c>
      <c r="AC31" s="4"/>
      <c r="AE31" s="7"/>
      <c r="AF31" s="4">
        <v>720.927185</v>
      </c>
      <c r="AG31" s="4">
        <v>699.966736</v>
      </c>
      <c r="AH31" s="4">
        <f t="shared" si="22"/>
        <v>26.0694399107203</v>
      </c>
      <c r="AI31" s="4">
        <v>29.097818</v>
      </c>
      <c r="AJ31" s="4">
        <v>-768.283203</v>
      </c>
      <c r="AK31" s="4">
        <v>699.989441</v>
      </c>
      <c r="AL31" s="4">
        <f t="shared" si="23"/>
        <v>25.2540374286523</v>
      </c>
      <c r="AM31" s="4">
        <v>28.858109</v>
      </c>
      <c r="AO31" s="7"/>
      <c r="AP31" s="4">
        <v>732.4729</v>
      </c>
      <c r="AQ31" s="4">
        <v>699.958191</v>
      </c>
      <c r="AR31" s="4">
        <f t="shared" si="24"/>
        <v>25.8628463331405</v>
      </c>
      <c r="AS31" s="4">
        <v>31.862688</v>
      </c>
      <c r="AT31" s="4">
        <v>-770.474426</v>
      </c>
      <c r="AU31" s="4">
        <v>699.933655</v>
      </c>
      <c r="AV31" s="4">
        <f t="shared" si="25"/>
        <v>25.2160909521866</v>
      </c>
      <c r="AW31" s="4">
        <v>32.508854</v>
      </c>
      <c r="AY31" s="6"/>
      <c r="AZ31" s="5">
        <v>718.33374</v>
      </c>
      <c r="BA31" s="5">
        <v>700.013428</v>
      </c>
      <c r="BB31" s="5">
        <f t="shared" si="26"/>
        <v>26.1181996969257</v>
      </c>
      <c r="BC31" s="5">
        <v>27.386303</v>
      </c>
      <c r="BD31" s="5">
        <v>-771.709473</v>
      </c>
      <c r="BE31" s="5">
        <v>699.940369</v>
      </c>
      <c r="BF31" s="5">
        <f t="shared" si="27"/>
        <v>25.1961465925257</v>
      </c>
      <c r="BG31" s="5">
        <v>28.099646</v>
      </c>
      <c r="BI31" s="7"/>
      <c r="BJ31" s="4">
        <v>726.934753</v>
      </c>
      <c r="BK31" s="4">
        <v>699.940735</v>
      </c>
      <c r="BL31" s="4">
        <f t="shared" si="28"/>
        <v>25.9605299197477</v>
      </c>
      <c r="BM31" s="4">
        <v>27.483204</v>
      </c>
      <c r="BN31" s="4">
        <v>-767.457642</v>
      </c>
      <c r="BO31" s="4">
        <v>700.008484</v>
      </c>
      <c r="BP31" s="4">
        <f t="shared" si="29"/>
        <v>25.2683041717635</v>
      </c>
      <c r="BQ31" s="4">
        <v>28.472364</v>
      </c>
      <c r="BS31" s="14">
        <f t="shared" si="30"/>
        <v>0.665026732779927</v>
      </c>
      <c r="BT31" s="14">
        <f t="shared" si="31"/>
        <v>0.585244407190538</v>
      </c>
    </row>
    <row r="32" spans="1:72">
      <c r="A32" s="7"/>
      <c r="B32" s="4">
        <v>815.75824</v>
      </c>
      <c r="C32" s="4">
        <v>735.895569</v>
      </c>
      <c r="D32" s="4">
        <f t="shared" si="16"/>
        <v>25.7653148156347</v>
      </c>
      <c r="E32" s="4">
        <v>31.477404</v>
      </c>
      <c r="F32" s="4">
        <v>-870.835754</v>
      </c>
      <c r="G32" s="4">
        <v>735.617065</v>
      </c>
      <c r="H32" s="4">
        <f t="shared" si="17"/>
        <v>24.9277838219575</v>
      </c>
      <c r="I32" s="4">
        <v>31.270746</v>
      </c>
      <c r="K32" s="7"/>
      <c r="L32" s="4">
        <v>814.504944</v>
      </c>
      <c r="M32" s="4">
        <v>738.465149</v>
      </c>
      <c r="N32" s="4">
        <f t="shared" si="18"/>
        <v>25.875165824741</v>
      </c>
      <c r="O32" s="4">
        <v>30.770117</v>
      </c>
      <c r="P32" s="4">
        <v>-880.057922</v>
      </c>
      <c r="Q32" s="4">
        <v>738.456604</v>
      </c>
      <c r="R32" s="4">
        <f t="shared" si="19"/>
        <v>24.8925478366668</v>
      </c>
      <c r="S32" s="4">
        <v>30.755615</v>
      </c>
      <c r="U32" s="7"/>
      <c r="V32" s="4">
        <v>796.394775</v>
      </c>
      <c r="W32" s="4">
        <v>729.454468</v>
      </c>
      <c r="X32" s="4">
        <f t="shared" si="20"/>
        <v>25.8484191659973</v>
      </c>
      <c r="Y32" s="4">
        <v>32.40992</v>
      </c>
      <c r="Z32" s="4"/>
      <c r="AA32" s="4"/>
      <c r="AB32" s="4" t="e">
        <f t="shared" si="21"/>
        <v>#DIV/0!</v>
      </c>
      <c r="AC32" s="4"/>
      <c r="AE32" s="7"/>
      <c r="AF32" s="4">
        <v>805.080261</v>
      </c>
      <c r="AG32" s="4">
        <v>739.229797</v>
      </c>
      <c r="AH32" s="4">
        <f t="shared" si="22"/>
        <v>26.0531280981212</v>
      </c>
      <c r="AI32" s="4">
        <v>29.936329</v>
      </c>
      <c r="AJ32" s="4">
        <v>-837.607788</v>
      </c>
      <c r="AK32" s="4">
        <v>728</v>
      </c>
      <c r="AL32" s="4">
        <f t="shared" si="23"/>
        <v>25.1542299040335</v>
      </c>
      <c r="AM32" s="4">
        <v>29.698977</v>
      </c>
      <c r="AO32" s="7"/>
      <c r="AP32" s="4">
        <v>802.303772</v>
      </c>
      <c r="AQ32" s="4">
        <v>730.11261</v>
      </c>
      <c r="AR32" s="4">
        <f t="shared" si="24"/>
        <v>25.7762913727518</v>
      </c>
      <c r="AS32" s="4">
        <v>32.763535</v>
      </c>
      <c r="AT32" s="4">
        <v>-844.072754</v>
      </c>
      <c r="AU32" s="4">
        <v>731.838257</v>
      </c>
      <c r="AV32" s="4">
        <f t="shared" si="25"/>
        <v>25.1898260043945</v>
      </c>
      <c r="AW32" s="4">
        <v>33.411087</v>
      </c>
      <c r="AY32" s="6"/>
      <c r="AZ32" s="5">
        <v>800.391663</v>
      </c>
      <c r="BA32" s="5">
        <v>736.972107</v>
      </c>
      <c r="BB32" s="5">
        <f t="shared" si="26"/>
        <v>26.04952285411</v>
      </c>
      <c r="BC32" s="5">
        <v>28.614937</v>
      </c>
      <c r="BD32" s="5">
        <v>-865.915894</v>
      </c>
      <c r="BE32" s="5">
        <v>738.351807</v>
      </c>
      <c r="BF32" s="5">
        <f t="shared" si="27"/>
        <v>25.0914342358344</v>
      </c>
      <c r="BG32" s="5">
        <v>29.146105</v>
      </c>
      <c r="BI32" s="7"/>
      <c r="BJ32" s="4">
        <v>820.442993</v>
      </c>
      <c r="BK32" s="4">
        <v>739.53186</v>
      </c>
      <c r="BL32" s="4">
        <f t="shared" si="28"/>
        <v>25.8185996668771</v>
      </c>
      <c r="BM32" s="4">
        <v>28.376081</v>
      </c>
      <c r="BN32" s="4">
        <v>-859.902405</v>
      </c>
      <c r="BO32" s="4">
        <v>737.137817</v>
      </c>
      <c r="BP32" s="4">
        <f t="shared" si="29"/>
        <v>25.1376173112086</v>
      </c>
      <c r="BQ32" s="4">
        <v>29.514605</v>
      </c>
      <c r="BS32" s="14">
        <f t="shared" si="30"/>
        <v>1.32393264782305</v>
      </c>
      <c r="BT32" s="14">
        <f t="shared" si="31"/>
        <v>1.95367134638801</v>
      </c>
    </row>
    <row r="33" spans="1:72">
      <c r="A33" s="7"/>
      <c r="B33" s="8">
        <f>(C33/D32)^2</f>
        <v>964.07110711766</v>
      </c>
      <c r="C33" s="4">
        <v>800</v>
      </c>
      <c r="D33" s="4"/>
      <c r="E33" s="4"/>
      <c r="F33" s="8">
        <f>(G33/H32)^2</f>
        <v>1029.94168202657</v>
      </c>
      <c r="G33" s="4">
        <v>800</v>
      </c>
      <c r="H33" s="4"/>
      <c r="I33" s="4"/>
      <c r="K33" s="7"/>
      <c r="L33" s="8">
        <f>(M33/N32)^2</f>
        <v>955.902704976053</v>
      </c>
      <c r="M33" s="4">
        <v>800</v>
      </c>
      <c r="N33" s="4"/>
      <c r="O33" s="4"/>
      <c r="P33" s="8">
        <f>(Q33/R32)^2</f>
        <v>1032.85955894173</v>
      </c>
      <c r="Q33" s="4">
        <v>800</v>
      </c>
      <c r="R33" s="4"/>
      <c r="S33" s="4"/>
      <c r="U33" s="7"/>
      <c r="V33" s="8">
        <f>(W33/X32)^2</f>
        <v>957.881969635396</v>
      </c>
      <c r="W33" s="4">
        <v>800</v>
      </c>
      <c r="X33" s="4"/>
      <c r="Y33" s="4"/>
      <c r="Z33" s="8" t="e">
        <f>(AA33/AB32)^2</f>
        <v>#DIV/0!</v>
      </c>
      <c r="AA33" s="4">
        <v>800</v>
      </c>
      <c r="AB33" s="4"/>
      <c r="AC33" s="4"/>
      <c r="AE33" s="7"/>
      <c r="AF33" s="8">
        <f>(AG33/AH32)^2</f>
        <v>942.888251350139</v>
      </c>
      <c r="AG33" s="4">
        <v>800</v>
      </c>
      <c r="AH33" s="4"/>
      <c r="AI33" s="4"/>
      <c r="AJ33" s="8">
        <f>(AK33/AL32)^2</f>
        <v>1011.48144910035</v>
      </c>
      <c r="AK33" s="4">
        <v>800</v>
      </c>
      <c r="AL33" s="4"/>
      <c r="AM33" s="4"/>
      <c r="AO33" s="7"/>
      <c r="AP33" s="8">
        <f>(AQ33/AR32)^2</f>
        <v>963.250203267298</v>
      </c>
      <c r="AQ33" s="4">
        <v>800</v>
      </c>
      <c r="AR33" s="4"/>
      <c r="AS33" s="4"/>
      <c r="AT33" s="8">
        <f>(AU33/AV32)^2</f>
        <v>1008.62479135878</v>
      </c>
      <c r="AU33" s="4">
        <v>800</v>
      </c>
      <c r="AV33" s="4"/>
      <c r="AW33" s="4"/>
      <c r="AY33" s="6"/>
      <c r="AZ33" s="8">
        <f>(BA33/BB32)^2</f>
        <v>943.149260158186</v>
      </c>
      <c r="BA33" s="5">
        <v>800</v>
      </c>
      <c r="BB33" s="5"/>
      <c r="BC33" s="5"/>
      <c r="BD33" s="8">
        <f>(BE33/BF32)^2</f>
        <v>1016.55060007778</v>
      </c>
      <c r="BE33" s="5">
        <v>800</v>
      </c>
      <c r="BF33" s="5"/>
      <c r="BG33" s="5"/>
      <c r="BI33" s="7"/>
      <c r="BJ33" s="8">
        <f>(BK33/BL32)^2</f>
        <v>960.095881763223</v>
      </c>
      <c r="BK33" s="4">
        <v>800</v>
      </c>
      <c r="BL33" s="4"/>
      <c r="BM33" s="4"/>
      <c r="BN33" s="8">
        <f>(BO33/BP32)^2</f>
        <v>1012.8187979532</v>
      </c>
      <c r="BO33" s="4">
        <v>800</v>
      </c>
      <c r="BP33" s="4"/>
      <c r="BQ33" s="4"/>
      <c r="BR33" t="s">
        <v>70</v>
      </c>
      <c r="BS33" s="16">
        <f>SUM(BS19:BS32)/14</f>
        <v>1.09869171634096</v>
      </c>
      <c r="BT33" s="16">
        <f>SUM(BT19:BT32)/14</f>
        <v>0.706245691943356</v>
      </c>
    </row>
    <row r="34" spans="1:72">
      <c r="A34" s="7"/>
      <c r="B34" s="4">
        <v>1500</v>
      </c>
      <c r="C34" s="8">
        <f>SQRT(B34)*D32</f>
        <v>997.886351907445</v>
      </c>
      <c r="D34" s="4"/>
      <c r="E34" s="4"/>
      <c r="F34" s="4">
        <v>1500</v>
      </c>
      <c r="G34" s="8">
        <f>SQRT(F34)*H32</f>
        <v>965.448916003</v>
      </c>
      <c r="H34" s="4"/>
      <c r="I34" s="4"/>
      <c r="K34" s="7"/>
      <c r="L34" s="4">
        <v>1500</v>
      </c>
      <c r="M34" s="8">
        <f>SQRT(L34)*N32</f>
        <v>1002.14086319577</v>
      </c>
      <c r="N34" s="4"/>
      <c r="O34" s="4"/>
      <c r="P34" s="4">
        <v>1500</v>
      </c>
      <c r="Q34" s="8">
        <f>SQRT(P34)*R32</f>
        <v>964.084232160822</v>
      </c>
      <c r="R34" s="4"/>
      <c r="S34" s="4"/>
      <c r="U34" s="7"/>
      <c r="V34" s="4">
        <v>1500</v>
      </c>
      <c r="W34" s="8">
        <f>SQRT(V34)*X32</f>
        <v>1001.10496955696</v>
      </c>
      <c r="X34" s="4"/>
      <c r="Y34" s="4"/>
      <c r="Z34" s="4">
        <v>1500</v>
      </c>
      <c r="AA34" s="8" t="e">
        <f>SQRT(Z34)*AB32</f>
        <v>#DIV/0!</v>
      </c>
      <c r="AB34" s="4"/>
      <c r="AC34" s="4"/>
      <c r="AE34" s="7"/>
      <c r="AF34" s="4">
        <v>1500</v>
      </c>
      <c r="AG34" s="8">
        <f>SQRT(AF34)*AH32</f>
        <v>1009.03331240632</v>
      </c>
      <c r="AH34" s="4"/>
      <c r="AI34" s="4"/>
      <c r="AJ34" s="4">
        <v>1500</v>
      </c>
      <c r="AK34" s="8">
        <f>SQRT(AJ34)*AL32</f>
        <v>974.219135049945</v>
      </c>
      <c r="AL34" s="4"/>
      <c r="AM34" s="4"/>
      <c r="AO34" s="7"/>
      <c r="AP34" s="4">
        <v>1500</v>
      </c>
      <c r="AQ34" s="8">
        <f>SQRT(AP34)*AR32</f>
        <v>998.311472136577</v>
      </c>
      <c r="AR34" s="4"/>
      <c r="AS34" s="4"/>
      <c r="AT34" s="4">
        <v>1500</v>
      </c>
      <c r="AU34" s="8">
        <f>SQRT(AT34)*AV32</f>
        <v>975.597766088826</v>
      </c>
      <c r="AV34" s="4"/>
      <c r="AW34" s="4"/>
      <c r="AY34" s="6"/>
      <c r="AZ34" s="5">
        <v>1500</v>
      </c>
      <c r="BA34" s="8">
        <f>SQRT(AZ34)*BB32</f>
        <v>1008.89368190618</v>
      </c>
      <c r="BB34" s="5"/>
      <c r="BC34" s="5"/>
      <c r="BD34" s="5">
        <v>1500</v>
      </c>
      <c r="BE34" s="8">
        <f>SQRT(BD34)*BF32</f>
        <v>971.787069278453</v>
      </c>
      <c r="BF34" s="5"/>
      <c r="BG34" s="5"/>
      <c r="BI34" s="7"/>
      <c r="BJ34" s="4">
        <v>1500</v>
      </c>
      <c r="BK34" s="8">
        <f>SQRT(BJ34)*BL32</f>
        <v>999.950065322112</v>
      </c>
      <c r="BL34" s="4"/>
      <c r="BM34" s="4"/>
      <c r="BN34" s="4">
        <v>1500</v>
      </c>
      <c r="BO34" s="8">
        <f>SQRT(BN34)*BP32</f>
        <v>973.575732096461</v>
      </c>
      <c r="BP34" s="4"/>
      <c r="BQ34" s="4"/>
      <c r="BS34" s="14"/>
      <c r="BT34" s="14"/>
    </row>
    <row r="35" spans="1:72">
      <c r="A35" s="6" t="s">
        <v>49</v>
      </c>
      <c r="B35" s="4">
        <v>17.234697</v>
      </c>
      <c r="C35" s="4">
        <v>100.041847</v>
      </c>
      <c r="D35" s="4">
        <f>C35/SQRT(ABS(B35))</f>
        <v>24.0979375693466</v>
      </c>
      <c r="E35" s="4">
        <v>25.909729</v>
      </c>
      <c r="F35" s="4">
        <v>-17.362152</v>
      </c>
      <c r="G35" s="4">
        <v>99.945007</v>
      </c>
      <c r="H35" s="4">
        <f>G35/SQRT(ABS(F35))</f>
        <v>23.9860826455862</v>
      </c>
      <c r="I35" s="4">
        <v>21.317722</v>
      </c>
      <c r="K35" s="6" t="s">
        <v>49</v>
      </c>
      <c r="L35" s="4">
        <v>17.593206</v>
      </c>
      <c r="M35" s="4">
        <v>99.917824</v>
      </c>
      <c r="N35" s="4">
        <f>M35/SQRT(ABS(L35))</f>
        <v>23.8215750741982</v>
      </c>
      <c r="O35" s="4">
        <v>26.767778</v>
      </c>
      <c r="P35" s="4">
        <v>-17.409733</v>
      </c>
      <c r="Q35" s="4">
        <v>99.940102</v>
      </c>
      <c r="R35" s="4">
        <f>Q35/SQRT(ABS(P35))</f>
        <v>23.9521075453508</v>
      </c>
      <c r="S35" s="4">
        <v>22.775345</v>
      </c>
      <c r="U35" s="6" t="s">
        <v>49</v>
      </c>
      <c r="V35" s="4">
        <v>17.589659</v>
      </c>
      <c r="W35" s="4">
        <v>99.929993</v>
      </c>
      <c r="X35" s="4">
        <f>W35/SQRT(ABS(V35))</f>
        <v>23.8268783181749</v>
      </c>
      <c r="Y35" s="4">
        <v>26.039621</v>
      </c>
      <c r="Z35" s="4">
        <v>-17.724121</v>
      </c>
      <c r="AA35" s="4">
        <v>99.924347</v>
      </c>
      <c r="AB35" s="4">
        <f>AA35/SQRT(ABS(Z35))</f>
        <v>23.7349852264842</v>
      </c>
      <c r="AC35" s="4">
        <v>27.932623</v>
      </c>
      <c r="AE35" s="6" t="s">
        <v>49</v>
      </c>
      <c r="AF35" s="4">
        <v>17.088942</v>
      </c>
      <c r="AG35" s="4">
        <v>99.906952</v>
      </c>
      <c r="AH35" s="4">
        <f>AG35/SQRT(ABS(AF35))</f>
        <v>24.1678558360635</v>
      </c>
      <c r="AI35" s="4">
        <v>21.112762</v>
      </c>
      <c r="AJ35" s="4">
        <v>-17.525015</v>
      </c>
      <c r="AK35" s="4">
        <v>99.931755</v>
      </c>
      <c r="AL35" s="4">
        <f>AK35/SQRT(ABS(AJ35))</f>
        <v>23.8712035137794</v>
      </c>
      <c r="AM35" s="4">
        <v>24.19795</v>
      </c>
      <c r="AO35" s="6" t="s">
        <v>49</v>
      </c>
      <c r="AP35" s="4">
        <v>17.362339</v>
      </c>
      <c r="AQ35" s="4">
        <v>99.923874</v>
      </c>
      <c r="AR35" s="4">
        <f>AQ35/SQRT(ABS(AP35))</f>
        <v>23.9808817342772</v>
      </c>
      <c r="AS35" s="4">
        <v>27.996897</v>
      </c>
      <c r="AT35" s="4">
        <v>-17.609024</v>
      </c>
      <c r="AU35" s="4">
        <v>99.975159</v>
      </c>
      <c r="AV35" s="4">
        <f>AU35/SQRT(ABS(AT35))</f>
        <v>23.8245365279771</v>
      </c>
      <c r="AW35" s="4">
        <v>27.847052</v>
      </c>
      <c r="AY35" s="6" t="s">
        <v>49</v>
      </c>
      <c r="AZ35" s="5">
        <v>17.787224</v>
      </c>
      <c r="BA35" s="5">
        <v>99.955116</v>
      </c>
      <c r="BB35" s="5">
        <f>BA35/SQRT(ABS(AZ35))</f>
        <v>23.7001415770558</v>
      </c>
      <c r="BC35" s="5">
        <v>29.247835</v>
      </c>
      <c r="BD35" s="5">
        <v>-17.616468</v>
      </c>
      <c r="BE35" s="5">
        <v>99.963669</v>
      </c>
      <c r="BF35" s="5">
        <f>BE35/SQRT(ABS(BD35))</f>
        <v>23.8167648171336</v>
      </c>
      <c r="BG35" s="5">
        <v>27.869629</v>
      </c>
      <c r="BI35" s="6" t="s">
        <v>49</v>
      </c>
      <c r="BJ35" s="4">
        <v>17.173697</v>
      </c>
      <c r="BK35" s="4">
        <v>99.938721</v>
      </c>
      <c r="BL35" s="4">
        <f>BK35/SQRT(ABS(BJ35))</f>
        <v>24.1158119672054</v>
      </c>
      <c r="BM35" s="4">
        <v>26.259249</v>
      </c>
      <c r="BN35" s="4">
        <v>-17.436588</v>
      </c>
      <c r="BO35" s="4">
        <v>99.983109</v>
      </c>
      <c r="BP35" s="4">
        <f>BO35/SQRT(ABS(BN35))</f>
        <v>23.9439548081732</v>
      </c>
      <c r="BQ35" s="4">
        <v>25.650267</v>
      </c>
      <c r="BS35" s="14">
        <f>((ABS((B35-L35)/B35))+(ABS((B35-V35)/B35))+(ABS((B35-AF35)/B35))+(ABS((B35-AP35)/B35))+(ABS((B35-AZ35))/B35)+(ABS((B35-BJ35)/B35)))/6*100</f>
        <v>1.54764832825317</v>
      </c>
      <c r="BT35" s="14">
        <f>((ABS((F35-P35)/F35))+(ABS((F35-Z35)/F35))+(ABS((F35-AJ35)/F35))+(ABS((F35-AT35)/F35))+(ABS((F35-BD35)/F35))+(ABS((F35-BN35)/F35)))/6*100</f>
        <v>1.10204944640504</v>
      </c>
    </row>
    <row r="36" spans="1:72">
      <c r="A36" s="7"/>
      <c r="B36" s="4">
        <v>41.425446</v>
      </c>
      <c r="C36" s="4">
        <v>149.971695</v>
      </c>
      <c r="D36" s="4">
        <f t="shared" ref="D36:D48" si="32">C36/SQRT(ABS(B36))</f>
        <v>23.3010613594085</v>
      </c>
      <c r="E36" s="4">
        <v>25.035664</v>
      </c>
      <c r="F36" s="4">
        <v>-41.250046</v>
      </c>
      <c r="G36" s="4">
        <v>149.950119</v>
      </c>
      <c r="H36" s="4">
        <f t="shared" ref="H36:H48" si="33">G36/SQRT(ABS(F36))</f>
        <v>23.3471888458561</v>
      </c>
      <c r="I36" s="4">
        <v>21.283651</v>
      </c>
      <c r="K36" s="7"/>
      <c r="L36" s="4">
        <v>42.296875</v>
      </c>
      <c r="M36" s="4">
        <v>149.970581</v>
      </c>
      <c r="N36" s="4">
        <f t="shared" ref="N36:N48" si="34">M36/SQRT(ABS(L36))</f>
        <v>23.0596086803321</v>
      </c>
      <c r="O36" s="4">
        <v>26.129133</v>
      </c>
      <c r="P36" s="4">
        <v>-41.497379</v>
      </c>
      <c r="Q36" s="4">
        <v>149.964966</v>
      </c>
      <c r="R36" s="4">
        <f t="shared" ref="R36:R48" si="35">Q36/SQRT(ABS(P36))</f>
        <v>23.2798125885084</v>
      </c>
      <c r="S36" s="4">
        <v>22.814148</v>
      </c>
      <c r="U36" s="7"/>
      <c r="V36" s="4">
        <v>42.506325</v>
      </c>
      <c r="W36" s="4">
        <v>149.950195</v>
      </c>
      <c r="X36" s="4">
        <f t="shared" ref="X36:X48" si="36">W36/SQRT(ABS(V36))</f>
        <v>22.9995985501225</v>
      </c>
      <c r="Y36" s="4">
        <v>25.91843</v>
      </c>
      <c r="Z36" s="4">
        <v>-42.67955</v>
      </c>
      <c r="AA36" s="4">
        <v>149.971725</v>
      </c>
      <c r="AB36" s="4">
        <f t="shared" ref="AB36:AB48" si="37">AA36/SQRT(ABS(Z36))</f>
        <v>22.9561720485845</v>
      </c>
      <c r="AC36" s="4">
        <v>27.652542</v>
      </c>
      <c r="AE36" s="7"/>
      <c r="AF36" s="4">
        <v>40.564323</v>
      </c>
      <c r="AG36" s="4">
        <v>149.945999</v>
      </c>
      <c r="AH36" s="4">
        <f t="shared" ref="AH36:AH48" si="38">AG36/SQRT(ABS(AF36))</f>
        <v>23.5430522190678</v>
      </c>
      <c r="AI36" s="4">
        <v>21.161951</v>
      </c>
      <c r="AJ36" s="4">
        <v>-41.737034</v>
      </c>
      <c r="AK36" s="4">
        <v>149.96347</v>
      </c>
      <c r="AL36" s="4">
        <f t="shared" ref="AL36:AL48" si="39">AK36/SQRT(ABS(AJ36))</f>
        <v>23.2126481967576</v>
      </c>
      <c r="AM36" s="4">
        <v>23.531881</v>
      </c>
      <c r="AO36" s="7"/>
      <c r="AP36" s="4">
        <v>41.556549</v>
      </c>
      <c r="AQ36" s="4">
        <v>149.965652</v>
      </c>
      <c r="AR36" s="4">
        <f t="shared" ref="AR36:AR48" si="40">AQ36/SQRT(ABS(AP36))</f>
        <v>23.2633397014938</v>
      </c>
      <c r="AS36" s="4">
        <v>27.981689</v>
      </c>
      <c r="AT36" s="4">
        <v>-42.071831</v>
      </c>
      <c r="AU36" s="4">
        <v>149.959854</v>
      </c>
      <c r="AV36" s="4">
        <f t="shared" ref="AV36:AV48" si="41">AU36/SQRT(ABS(AT36))</f>
        <v>23.1195460384548</v>
      </c>
      <c r="AW36" s="4">
        <v>27.849352</v>
      </c>
      <c r="AY36" s="6"/>
      <c r="AZ36" s="5">
        <v>42.75779</v>
      </c>
      <c r="BA36" s="5">
        <v>149.965164</v>
      </c>
      <c r="BB36" s="5">
        <f t="shared" ref="BB36:BB48" si="42">BA36/SQRT(ABS(AZ36))</f>
        <v>22.9341559748017</v>
      </c>
      <c r="BC36" s="5">
        <v>28.919872</v>
      </c>
      <c r="BD36" s="5">
        <v>-42.147957</v>
      </c>
      <c r="BE36" s="5">
        <v>149.957855</v>
      </c>
      <c r="BF36" s="5">
        <f t="shared" ref="BF36:BF48" si="43">BE36/SQRT(ABS(BD36))</f>
        <v>23.0983498795362</v>
      </c>
      <c r="BG36" s="5">
        <v>27.878607</v>
      </c>
      <c r="BI36" s="7"/>
      <c r="BJ36" s="4">
        <v>40.926113</v>
      </c>
      <c r="BK36" s="4">
        <v>149.972275</v>
      </c>
      <c r="BL36" s="4">
        <f t="shared" ref="BL36:BL48" si="44">BK36/SQRT(ABS(BJ36))</f>
        <v>23.442867344007</v>
      </c>
      <c r="BM36" s="4">
        <v>25.872395</v>
      </c>
      <c r="BN36" s="4">
        <v>-41.489517</v>
      </c>
      <c r="BO36" s="4">
        <v>149.969498</v>
      </c>
      <c r="BP36" s="4">
        <f t="shared" ref="BP36:BP48" si="45">BO36/SQRT(ABS(BN36))</f>
        <v>23.2827217640596</v>
      </c>
      <c r="BQ36" s="4">
        <v>25.474184</v>
      </c>
      <c r="BS36" s="14">
        <f t="shared" ref="BS36:BS48" si="46">((ABS((B36-L36)/B36))+(ABS((B36-V36)/B36))+(ABS((B36-AF36)/B36))+(ABS((B36-AP36)/B36))+(ABS((B36-AZ36))/B36)+(ABS((B36-BJ36)/B36)))/6*100</f>
        <v>1.92160916424814</v>
      </c>
      <c r="BT36" s="14">
        <f t="shared" ref="BT36:BT48" si="47">((ABS((F36-P36)/F36))+(ABS((F36-Z36)/F36))+(ABS((F36-AJ36)/F36))+(ABS((F36-AT36)/F36))+(ABS((F36-BD36)/F36))+(ABS((F36-BN36)/F36)))/6*100</f>
        <v>1.66585349585631</v>
      </c>
    </row>
    <row r="37" spans="1:72">
      <c r="A37" s="7"/>
      <c r="B37" s="4">
        <v>77.423737</v>
      </c>
      <c r="C37" s="4">
        <v>199.990128</v>
      </c>
      <c r="D37" s="4">
        <f t="shared" si="32"/>
        <v>22.728537618904</v>
      </c>
      <c r="E37" s="4">
        <v>24.056486</v>
      </c>
      <c r="F37" s="4">
        <v>-77.74276</v>
      </c>
      <c r="G37" s="4">
        <v>199.987183</v>
      </c>
      <c r="H37" s="4">
        <f t="shared" si="33"/>
        <v>22.6815215787264</v>
      </c>
      <c r="I37" s="4">
        <v>21.281706</v>
      </c>
      <c r="K37" s="7"/>
      <c r="L37" s="4">
        <v>79.114326</v>
      </c>
      <c r="M37" s="4">
        <v>200.002518</v>
      </c>
      <c r="N37" s="4">
        <f t="shared" si="34"/>
        <v>22.4857768881782</v>
      </c>
      <c r="O37" s="4">
        <v>25.634935</v>
      </c>
      <c r="P37" s="4">
        <v>-77.868088</v>
      </c>
      <c r="Q37" s="4">
        <v>199.986847</v>
      </c>
      <c r="R37" s="4">
        <f t="shared" si="35"/>
        <v>22.6632232972961</v>
      </c>
      <c r="S37" s="4">
        <v>22.856113</v>
      </c>
      <c r="U37" s="7"/>
      <c r="V37" s="4">
        <v>80.487221</v>
      </c>
      <c r="W37" s="4">
        <v>199.984436</v>
      </c>
      <c r="X37" s="4">
        <f t="shared" si="36"/>
        <v>22.2911631867745</v>
      </c>
      <c r="Y37" s="4">
        <v>25.85668</v>
      </c>
      <c r="Z37" s="4">
        <v>-80.833473</v>
      </c>
      <c r="AA37" s="4">
        <v>199.980759</v>
      </c>
      <c r="AB37" s="4">
        <f t="shared" si="37"/>
        <v>22.2429606249636</v>
      </c>
      <c r="AC37" s="4">
        <v>27.558844</v>
      </c>
      <c r="AE37" s="7"/>
      <c r="AF37" s="4">
        <v>77.13588</v>
      </c>
      <c r="AG37" s="4">
        <v>199.987457</v>
      </c>
      <c r="AH37" s="4">
        <f t="shared" si="38"/>
        <v>22.7706033793314</v>
      </c>
      <c r="AI37" s="4">
        <v>21.25868</v>
      </c>
      <c r="AJ37" s="4">
        <v>-79.308098</v>
      </c>
      <c r="AK37" s="4">
        <v>200.002945</v>
      </c>
      <c r="AL37" s="4">
        <f t="shared" si="39"/>
        <v>22.4583384964249</v>
      </c>
      <c r="AM37" s="4">
        <v>23.08964</v>
      </c>
      <c r="AO37" s="7"/>
      <c r="AP37" s="4">
        <v>77.884315</v>
      </c>
      <c r="AQ37" s="4">
        <v>199.986328</v>
      </c>
      <c r="AR37" s="4">
        <f t="shared" si="40"/>
        <v>22.6608034528851</v>
      </c>
      <c r="AS37" s="4">
        <v>28.012363</v>
      </c>
      <c r="AT37" s="4">
        <v>-79.62101</v>
      </c>
      <c r="AU37" s="4">
        <v>199.966614</v>
      </c>
      <c r="AV37" s="4">
        <f t="shared" si="41"/>
        <v>22.4100926303017</v>
      </c>
      <c r="AW37" s="4">
        <v>27.873919</v>
      </c>
      <c r="AY37" s="6"/>
      <c r="AZ37" s="5">
        <v>80.503181</v>
      </c>
      <c r="BA37" s="5">
        <v>199.984573</v>
      </c>
      <c r="BB37" s="5">
        <f t="shared" si="42"/>
        <v>22.2889687009846</v>
      </c>
      <c r="BC37" s="5">
        <v>28.739059</v>
      </c>
      <c r="BD37" s="5">
        <v>-79.729568</v>
      </c>
      <c r="BE37" s="5">
        <v>199.973419</v>
      </c>
      <c r="BF37" s="5">
        <f t="shared" si="43"/>
        <v>22.3955930039277</v>
      </c>
      <c r="BG37" s="5">
        <v>27.902691</v>
      </c>
      <c r="BI37" s="7"/>
      <c r="BJ37" s="4">
        <v>77.359505</v>
      </c>
      <c r="BK37" s="4">
        <v>199.967392</v>
      </c>
      <c r="BL37" s="4">
        <f t="shared" si="44"/>
        <v>22.735386492468</v>
      </c>
      <c r="BM37" s="4">
        <v>25.610632</v>
      </c>
      <c r="BN37" s="4">
        <v>-78.029007</v>
      </c>
      <c r="BO37" s="4">
        <v>199.983673</v>
      </c>
      <c r="BP37" s="4">
        <f t="shared" si="45"/>
        <v>22.6394827678096</v>
      </c>
      <c r="BQ37" s="4">
        <v>25.335669</v>
      </c>
      <c r="BS37" s="14">
        <f t="shared" si="46"/>
        <v>1.86122592696174</v>
      </c>
      <c r="BT37" s="14">
        <f t="shared" si="47"/>
        <v>1.91500876308825</v>
      </c>
    </row>
    <row r="38" spans="1:72">
      <c r="A38" s="7"/>
      <c r="B38" s="4">
        <v>128.607285</v>
      </c>
      <c r="C38" s="4">
        <v>250.005966</v>
      </c>
      <c r="D38" s="4">
        <f t="shared" si="32"/>
        <v>22.0453799137266</v>
      </c>
      <c r="E38" s="4">
        <v>23.253517</v>
      </c>
      <c r="F38" s="4">
        <v>-128.086533</v>
      </c>
      <c r="G38" s="4">
        <v>250.000534</v>
      </c>
      <c r="H38" s="4">
        <f t="shared" si="33"/>
        <v>22.0896686335458</v>
      </c>
      <c r="I38" s="4">
        <v>21.340418</v>
      </c>
      <c r="K38" s="7"/>
      <c r="L38" s="4">
        <v>131.306213</v>
      </c>
      <c r="M38" s="4">
        <v>249.990387</v>
      </c>
      <c r="N38" s="4">
        <f t="shared" si="34"/>
        <v>21.8162785905014</v>
      </c>
      <c r="O38" s="4">
        <v>25.263968</v>
      </c>
      <c r="P38" s="4">
        <v>-128.787109</v>
      </c>
      <c r="Q38" s="4">
        <v>250.004715</v>
      </c>
      <c r="R38" s="4">
        <f t="shared" si="35"/>
        <v>22.0298734433299</v>
      </c>
      <c r="S38" s="4">
        <v>22.964821</v>
      </c>
      <c r="U38" s="7"/>
      <c r="V38" s="4">
        <v>133.109116</v>
      </c>
      <c r="W38" s="4">
        <v>249.980698</v>
      </c>
      <c r="X38" s="4">
        <f t="shared" si="36"/>
        <v>21.667189255582</v>
      </c>
      <c r="Y38" s="4">
        <v>25.868483</v>
      </c>
      <c r="Z38" s="4">
        <v>-133.725494</v>
      </c>
      <c r="AA38" s="4">
        <v>249.98912</v>
      </c>
      <c r="AB38" s="4">
        <f t="shared" si="37"/>
        <v>21.6179248266</v>
      </c>
      <c r="AC38" s="4">
        <v>27.585924</v>
      </c>
      <c r="AE38" s="7"/>
      <c r="AF38" s="4">
        <v>127.527161</v>
      </c>
      <c r="AG38" s="4">
        <v>249.985992</v>
      </c>
      <c r="AH38" s="4">
        <f t="shared" si="38"/>
        <v>22.1367738244797</v>
      </c>
      <c r="AI38" s="4">
        <v>21.430273</v>
      </c>
      <c r="AJ38" s="4">
        <v>-132.001801</v>
      </c>
      <c r="AK38" s="4">
        <v>250.010239</v>
      </c>
      <c r="AL38" s="4">
        <f t="shared" si="39"/>
        <v>21.7604497363996</v>
      </c>
      <c r="AM38" s="4">
        <v>22.864408</v>
      </c>
      <c r="AO38" s="7"/>
      <c r="AP38" s="4">
        <v>128.538025</v>
      </c>
      <c r="AQ38" s="4">
        <v>250.015366</v>
      </c>
      <c r="AR38" s="4">
        <f t="shared" si="40"/>
        <v>22.0521475673376</v>
      </c>
      <c r="AS38" s="4">
        <v>28.067829</v>
      </c>
      <c r="AT38" s="4">
        <v>-131.600815</v>
      </c>
      <c r="AU38" s="4">
        <v>249.988831</v>
      </c>
      <c r="AV38" s="4">
        <f t="shared" si="41"/>
        <v>21.7917102763394</v>
      </c>
      <c r="AW38" s="4">
        <v>27.946178</v>
      </c>
      <c r="AY38" s="6"/>
      <c r="AZ38" s="5">
        <v>134.965378</v>
      </c>
      <c r="BA38" s="5">
        <v>250.005722</v>
      </c>
      <c r="BB38" s="5">
        <f t="shared" si="42"/>
        <v>21.5198262732447</v>
      </c>
      <c r="BC38" s="5">
        <v>28.637535</v>
      </c>
      <c r="BD38" s="5">
        <v>-131.748703</v>
      </c>
      <c r="BE38" s="5">
        <v>249.991852</v>
      </c>
      <c r="BF38" s="5">
        <f t="shared" si="43"/>
        <v>21.7797394330642</v>
      </c>
      <c r="BG38" s="5">
        <v>27.998749</v>
      </c>
      <c r="BI38" s="7"/>
      <c r="BJ38" s="4">
        <v>127.395813</v>
      </c>
      <c r="BK38" s="4">
        <v>249.981827</v>
      </c>
      <c r="BL38" s="4">
        <f t="shared" si="44"/>
        <v>22.1478136354727</v>
      </c>
      <c r="BM38" s="4">
        <v>25.508488</v>
      </c>
      <c r="BN38" s="4">
        <v>-127.02906</v>
      </c>
      <c r="BO38" s="4">
        <v>250.001633</v>
      </c>
      <c r="BP38" s="4">
        <f t="shared" si="45"/>
        <v>22.1815200103986</v>
      </c>
      <c r="BQ38" s="4">
        <v>25.276125</v>
      </c>
      <c r="BS38" s="14">
        <f t="shared" si="46"/>
        <v>2.06309049029895</v>
      </c>
      <c r="BT38" s="14">
        <f t="shared" si="47"/>
        <v>2.40576033079137</v>
      </c>
    </row>
    <row r="39" spans="1:72">
      <c r="A39" s="7"/>
      <c r="B39" s="4">
        <v>185.155792</v>
      </c>
      <c r="C39" s="4">
        <v>299.97345</v>
      </c>
      <c r="D39" s="4">
        <f t="shared" si="32"/>
        <v>22.0452062787399</v>
      </c>
      <c r="E39" s="4">
        <v>22.681507</v>
      </c>
      <c r="F39" s="4">
        <v>-185.971634</v>
      </c>
      <c r="G39" s="4">
        <v>300.016296</v>
      </c>
      <c r="H39" s="4">
        <f t="shared" si="33"/>
        <v>21.9999397524058</v>
      </c>
      <c r="I39" s="4">
        <v>21.475756</v>
      </c>
      <c r="K39" s="7"/>
      <c r="L39" s="4">
        <v>188.459335</v>
      </c>
      <c r="M39" s="4">
        <v>299.968048</v>
      </c>
      <c r="N39" s="4">
        <f t="shared" si="34"/>
        <v>21.8507410266836</v>
      </c>
      <c r="O39" s="4">
        <v>25.059252</v>
      </c>
      <c r="P39" s="4">
        <v>-186.656555</v>
      </c>
      <c r="Q39" s="4">
        <v>299.995636</v>
      </c>
      <c r="R39" s="4">
        <f t="shared" si="35"/>
        <v>21.9580269665417</v>
      </c>
      <c r="S39" s="4">
        <v>23.135788</v>
      </c>
      <c r="U39" s="7"/>
      <c r="V39" s="4">
        <v>190.188324</v>
      </c>
      <c r="W39" s="4">
        <v>299.988525</v>
      </c>
      <c r="X39" s="4">
        <f t="shared" si="36"/>
        <v>21.7526772914161</v>
      </c>
      <c r="Y39" s="4">
        <v>26.004562</v>
      </c>
      <c r="Z39" s="4">
        <v>-193.307495</v>
      </c>
      <c r="AA39" s="4">
        <v>300.027496</v>
      </c>
      <c r="AB39" s="4">
        <f t="shared" si="37"/>
        <v>21.5792681108515</v>
      </c>
      <c r="AC39" s="4">
        <v>27.700825</v>
      </c>
      <c r="AE39" s="7"/>
      <c r="AF39" s="4">
        <v>183.867477</v>
      </c>
      <c r="AG39" s="4">
        <v>300.008362</v>
      </c>
      <c r="AH39" s="4">
        <f t="shared" si="38"/>
        <v>22.1248788548248</v>
      </c>
      <c r="AI39" s="4">
        <v>21.645891</v>
      </c>
      <c r="AJ39" s="4">
        <v>-190.670395</v>
      </c>
      <c r="AK39" s="4">
        <v>300.02182</v>
      </c>
      <c r="AL39" s="4">
        <f t="shared" si="39"/>
        <v>21.7275725190626</v>
      </c>
      <c r="AM39" s="4">
        <v>22.772709</v>
      </c>
      <c r="AO39" s="7"/>
      <c r="AP39" s="4">
        <v>185.314438</v>
      </c>
      <c r="AQ39" s="4">
        <v>300.015594</v>
      </c>
      <c r="AR39" s="4">
        <f t="shared" si="40"/>
        <v>22.0388637669375</v>
      </c>
      <c r="AS39" s="4">
        <v>28.207581</v>
      </c>
      <c r="AT39" s="4">
        <v>-192.203537</v>
      </c>
      <c r="AU39" s="4">
        <v>299.990265</v>
      </c>
      <c r="AV39" s="4">
        <f t="shared" si="41"/>
        <v>21.6384662244705</v>
      </c>
      <c r="AW39" s="4">
        <v>28.079691</v>
      </c>
      <c r="AY39" s="6"/>
      <c r="AZ39" s="5">
        <v>193.455475</v>
      </c>
      <c r="BA39" s="5">
        <v>299.992126</v>
      </c>
      <c r="BB39" s="5">
        <f t="shared" si="42"/>
        <v>21.5684702220082</v>
      </c>
      <c r="BC39" s="5">
        <v>28.634687</v>
      </c>
      <c r="BD39" s="5">
        <v>-192.68306</v>
      </c>
      <c r="BE39" s="5">
        <v>299.992676</v>
      </c>
      <c r="BF39" s="5">
        <f t="shared" si="43"/>
        <v>21.6116977279967</v>
      </c>
      <c r="BG39" s="5">
        <v>28.152681</v>
      </c>
      <c r="BI39" s="7"/>
      <c r="BJ39" s="4">
        <v>184.643326</v>
      </c>
      <c r="BK39" s="4">
        <v>300.00177</v>
      </c>
      <c r="BL39" s="4">
        <f t="shared" si="44"/>
        <v>22.0778617645137</v>
      </c>
      <c r="BM39" s="4">
        <v>25.499453</v>
      </c>
      <c r="BN39" s="4">
        <v>-186.561264</v>
      </c>
      <c r="BO39" s="4">
        <v>300.008057</v>
      </c>
      <c r="BP39" s="4">
        <f t="shared" si="45"/>
        <v>21.9645434471699</v>
      </c>
      <c r="BQ39" s="4">
        <v>25.280668</v>
      </c>
      <c r="BS39" s="14">
        <f t="shared" si="46"/>
        <v>1.67383232602305</v>
      </c>
      <c r="BT39" s="14">
        <f t="shared" si="47"/>
        <v>2.3527335356961</v>
      </c>
    </row>
    <row r="40" spans="1:72">
      <c r="A40" s="7"/>
      <c r="B40" s="4">
        <v>232.483597</v>
      </c>
      <c r="C40" s="4">
        <v>350.000305</v>
      </c>
      <c r="D40" s="4">
        <f t="shared" si="32"/>
        <v>22.9547340038213</v>
      </c>
      <c r="E40" s="4">
        <v>22.349991</v>
      </c>
      <c r="F40" s="4">
        <v>-242.638443</v>
      </c>
      <c r="G40" s="4">
        <v>349.98584</v>
      </c>
      <c r="H40" s="4">
        <f t="shared" si="33"/>
        <v>22.4683235107279</v>
      </c>
      <c r="I40" s="4">
        <v>21.721006</v>
      </c>
      <c r="K40" s="7"/>
      <c r="L40" s="4">
        <v>237.669418</v>
      </c>
      <c r="M40" s="4">
        <v>350.026855</v>
      </c>
      <c r="N40" s="4">
        <f t="shared" si="34"/>
        <v>22.7046449307043</v>
      </c>
      <c r="O40" s="4">
        <v>25.097485</v>
      </c>
      <c r="P40" s="4">
        <v>-243.954605</v>
      </c>
      <c r="Q40" s="4">
        <v>349.996338</v>
      </c>
      <c r="R40" s="4">
        <f t="shared" si="35"/>
        <v>22.4083041270794</v>
      </c>
      <c r="S40" s="4">
        <v>23.413553</v>
      </c>
      <c r="U40" s="7"/>
      <c r="V40" s="4">
        <v>238.529037</v>
      </c>
      <c r="W40" s="4">
        <v>349.998505</v>
      </c>
      <c r="X40" s="4">
        <f t="shared" si="36"/>
        <v>22.6618605025559</v>
      </c>
      <c r="Y40" s="4">
        <v>26.25421</v>
      </c>
      <c r="Z40" s="4">
        <v>-251.331787</v>
      </c>
      <c r="AA40" s="4">
        <v>349.99115</v>
      </c>
      <c r="AB40" s="4">
        <f t="shared" si="37"/>
        <v>22.0766591875391</v>
      </c>
      <c r="AC40" s="4">
        <v>27.889389</v>
      </c>
      <c r="AE40" s="7"/>
      <c r="AF40" s="4">
        <v>231.068893</v>
      </c>
      <c r="AG40" s="4">
        <v>350.010834</v>
      </c>
      <c r="AH40" s="4">
        <f t="shared" si="38"/>
        <v>23.0255888505439</v>
      </c>
      <c r="AI40" s="4">
        <v>21.955097</v>
      </c>
      <c r="AJ40" s="4">
        <v>-247.143234</v>
      </c>
      <c r="AK40" s="4">
        <v>350.012207</v>
      </c>
      <c r="AL40" s="4">
        <f t="shared" si="39"/>
        <v>22.264288880594</v>
      </c>
      <c r="AM40" s="4">
        <v>22.805773</v>
      </c>
      <c r="AO40" s="7"/>
      <c r="AP40" s="4">
        <v>233.436066</v>
      </c>
      <c r="AQ40" s="4">
        <v>349.988647</v>
      </c>
      <c r="AR40" s="4">
        <f t="shared" si="40"/>
        <v>22.9070930012316</v>
      </c>
      <c r="AS40" s="4">
        <v>28.416908</v>
      </c>
      <c r="AT40" s="4">
        <v>-252.37117</v>
      </c>
      <c r="AU40" s="4">
        <v>350.022614</v>
      </c>
      <c r="AV40" s="4">
        <f t="shared" si="41"/>
        <v>22.0331318458364</v>
      </c>
      <c r="AW40" s="4">
        <v>28.281427</v>
      </c>
      <c r="AY40" s="6"/>
      <c r="AZ40" s="5">
        <v>242.071091</v>
      </c>
      <c r="BA40" s="5">
        <v>350.007538</v>
      </c>
      <c r="BB40" s="5">
        <f t="shared" si="42"/>
        <v>22.4960326648132</v>
      </c>
      <c r="BC40" s="5">
        <v>28.765564</v>
      </c>
      <c r="BD40" s="5">
        <v>-252.567902</v>
      </c>
      <c r="BE40" s="5">
        <v>349.971832</v>
      </c>
      <c r="BF40" s="5">
        <f t="shared" si="43"/>
        <v>22.0213537048728</v>
      </c>
      <c r="BG40" s="5">
        <v>28.392321</v>
      </c>
      <c r="BI40" s="7"/>
      <c r="BJ40" s="4">
        <v>232.792923</v>
      </c>
      <c r="BK40" s="4">
        <v>349.988495</v>
      </c>
      <c r="BL40" s="4">
        <f t="shared" si="44"/>
        <v>22.9387042215614</v>
      </c>
      <c r="BM40" s="4">
        <v>25.643785</v>
      </c>
      <c r="BN40" s="4">
        <v>-244.659943</v>
      </c>
      <c r="BO40" s="4">
        <v>350.013611</v>
      </c>
      <c r="BP40" s="4">
        <f t="shared" si="45"/>
        <v>22.377084301846</v>
      </c>
      <c r="BQ40" s="4">
        <v>25.398237</v>
      </c>
      <c r="BS40" s="14">
        <f t="shared" si="46"/>
        <v>1.68436643152362</v>
      </c>
      <c r="BT40" s="14">
        <f t="shared" si="47"/>
        <v>2.48641439174858</v>
      </c>
    </row>
    <row r="41" spans="1:72">
      <c r="A41" s="7"/>
      <c r="B41" s="4">
        <v>281.383575</v>
      </c>
      <c r="C41" s="4">
        <v>400.001434</v>
      </c>
      <c r="D41" s="4">
        <f t="shared" si="32"/>
        <v>23.8458153531295</v>
      </c>
      <c r="E41" s="4">
        <v>22.292313</v>
      </c>
      <c r="F41" s="4">
        <v>-302.337769</v>
      </c>
      <c r="G41" s="4">
        <v>399.972992</v>
      </c>
      <c r="H41" s="4">
        <f t="shared" si="33"/>
        <v>23.0029992232039</v>
      </c>
      <c r="I41" s="4">
        <v>22.008654</v>
      </c>
      <c r="K41" s="7"/>
      <c r="L41" s="4">
        <v>287.277374</v>
      </c>
      <c r="M41" s="4">
        <v>400.009338</v>
      </c>
      <c r="N41" s="4">
        <f t="shared" si="34"/>
        <v>23.6004029809881</v>
      </c>
      <c r="O41" s="4">
        <v>25.179922</v>
      </c>
      <c r="P41" s="4">
        <v>-304.212982</v>
      </c>
      <c r="Q41" s="4">
        <v>399.999634</v>
      </c>
      <c r="R41" s="4">
        <f t="shared" si="35"/>
        <v>22.9335202050657</v>
      </c>
      <c r="S41" s="4">
        <v>23.753971</v>
      </c>
      <c r="U41" s="7"/>
      <c r="V41" s="4">
        <v>288.528717</v>
      </c>
      <c r="W41" s="4">
        <v>399.980438</v>
      </c>
      <c r="X41" s="4">
        <f t="shared" si="36"/>
        <v>23.5474687572594</v>
      </c>
      <c r="Y41" s="4">
        <v>26.672493</v>
      </c>
      <c r="Z41" s="4">
        <v>-311.331116</v>
      </c>
      <c r="AA41" s="4">
        <v>399.984894</v>
      </c>
      <c r="AB41" s="4">
        <f t="shared" si="37"/>
        <v>22.6689980792247</v>
      </c>
      <c r="AC41" s="4">
        <v>28.185734</v>
      </c>
      <c r="AE41" s="7"/>
      <c r="AF41" s="4">
        <v>279.695892</v>
      </c>
      <c r="AG41" s="4">
        <v>400.020782</v>
      </c>
      <c r="AH41" s="4">
        <f t="shared" si="38"/>
        <v>23.9188067855448</v>
      </c>
      <c r="AI41" s="4">
        <v>22.352179</v>
      </c>
      <c r="AJ41" s="4">
        <v>-305.847778</v>
      </c>
      <c r="AK41" s="4">
        <v>400.012207</v>
      </c>
      <c r="AL41" s="4">
        <f t="shared" si="39"/>
        <v>22.8728656939263</v>
      </c>
      <c r="AM41" s="4">
        <v>23.015385</v>
      </c>
      <c r="AO41" s="7"/>
      <c r="AP41" s="4">
        <v>281.42157</v>
      </c>
      <c r="AQ41" s="4">
        <v>400.028229</v>
      </c>
      <c r="AR41" s="4">
        <f t="shared" si="40"/>
        <v>23.8458028334212</v>
      </c>
      <c r="AS41" s="4">
        <v>28.756336</v>
      </c>
      <c r="AT41" s="4">
        <v>-314.701935</v>
      </c>
      <c r="AU41" s="4">
        <v>400.002258</v>
      </c>
      <c r="AV41" s="4">
        <f t="shared" si="41"/>
        <v>22.548244545445</v>
      </c>
      <c r="AW41" s="4">
        <v>28.565611</v>
      </c>
      <c r="AY41" s="6"/>
      <c r="AZ41" s="5">
        <v>291.327637</v>
      </c>
      <c r="BA41" s="5">
        <v>399.97522</v>
      </c>
      <c r="BB41" s="5">
        <f t="shared" si="42"/>
        <v>23.4337743049683</v>
      </c>
      <c r="BC41" s="5">
        <v>28.964703</v>
      </c>
      <c r="BD41" s="5">
        <v>-315.201263</v>
      </c>
      <c r="BE41" s="5">
        <v>399.937164</v>
      </c>
      <c r="BF41" s="5">
        <f t="shared" si="43"/>
        <v>22.5267110368623</v>
      </c>
      <c r="BG41" s="5">
        <v>28.734552</v>
      </c>
      <c r="BI41" s="7"/>
      <c r="BJ41" s="4">
        <v>281.729919</v>
      </c>
      <c r="BK41" s="4">
        <v>399.979279</v>
      </c>
      <c r="BL41" s="4">
        <f t="shared" si="44"/>
        <v>23.8298335043727</v>
      </c>
      <c r="BM41" s="4">
        <v>25.891438</v>
      </c>
      <c r="BN41" s="4">
        <v>-305.313477</v>
      </c>
      <c r="BO41" s="4">
        <v>400.027374</v>
      </c>
      <c r="BP41" s="4">
        <f t="shared" si="45"/>
        <v>22.8937388073728</v>
      </c>
      <c r="BQ41" s="4">
        <v>25.634483</v>
      </c>
      <c r="BS41" s="14">
        <f t="shared" si="46"/>
        <v>1.48403740339143</v>
      </c>
      <c r="BT41" s="14">
        <f t="shared" si="47"/>
        <v>2.34737112848114</v>
      </c>
    </row>
    <row r="42" spans="1:72">
      <c r="A42" s="7"/>
      <c r="B42" s="4">
        <v>332.533051</v>
      </c>
      <c r="C42" s="4">
        <v>449.962219</v>
      </c>
      <c r="D42" s="4">
        <f t="shared" si="32"/>
        <v>24.6750840879181</v>
      </c>
      <c r="E42" s="4">
        <v>22.481867</v>
      </c>
      <c r="F42" s="4">
        <v>-360.213287</v>
      </c>
      <c r="G42" s="4">
        <v>449.961639</v>
      </c>
      <c r="H42" s="4">
        <f t="shared" si="33"/>
        <v>23.7080386105863</v>
      </c>
      <c r="I42" s="4">
        <v>22.41448</v>
      </c>
      <c r="K42" s="7"/>
      <c r="L42" s="4">
        <v>338.616333</v>
      </c>
      <c r="M42" s="4">
        <v>449.979095</v>
      </c>
      <c r="N42" s="4">
        <f t="shared" si="34"/>
        <v>24.4533512858269</v>
      </c>
      <c r="O42" s="4">
        <v>25.445982</v>
      </c>
      <c r="P42" s="4">
        <v>-363.516663</v>
      </c>
      <c r="Q42" s="4">
        <v>449.994629</v>
      </c>
      <c r="R42" s="4">
        <f t="shared" si="35"/>
        <v>23.6018023282357</v>
      </c>
      <c r="S42" s="4">
        <v>24.300287</v>
      </c>
      <c r="U42" s="7"/>
      <c r="V42" s="4">
        <v>340.025543</v>
      </c>
      <c r="W42" s="4">
        <v>449.994537</v>
      </c>
      <c r="X42" s="4">
        <f t="shared" si="36"/>
        <v>24.4034635759977</v>
      </c>
      <c r="Y42" s="4">
        <v>27.135754</v>
      </c>
      <c r="Z42" s="4">
        <v>-372.239136</v>
      </c>
      <c r="AA42" s="4">
        <v>450.010132</v>
      </c>
      <c r="AB42" s="4">
        <f t="shared" si="37"/>
        <v>23.3244427282711</v>
      </c>
      <c r="AC42" s="4">
        <v>28.594574</v>
      </c>
      <c r="AE42" s="7"/>
      <c r="AF42" s="4">
        <v>330.278259</v>
      </c>
      <c r="AG42" s="4">
        <v>450.032318</v>
      </c>
      <c r="AH42" s="4">
        <f t="shared" si="38"/>
        <v>24.7630257583636</v>
      </c>
      <c r="AI42" s="4">
        <v>22.834257</v>
      </c>
      <c r="AJ42" s="4">
        <v>-365.190277</v>
      </c>
      <c r="AK42" s="4">
        <v>449.996887</v>
      </c>
      <c r="AL42" s="4">
        <f t="shared" si="39"/>
        <v>23.5477765657996</v>
      </c>
      <c r="AM42" s="4">
        <v>23.364769</v>
      </c>
      <c r="AO42" s="7"/>
      <c r="AP42" s="4">
        <v>332.845947</v>
      </c>
      <c r="AQ42" s="4">
        <v>450.017822</v>
      </c>
      <c r="AR42" s="4">
        <f t="shared" si="40"/>
        <v>24.6665310307204</v>
      </c>
      <c r="AS42" s="4">
        <v>29.143902</v>
      </c>
      <c r="AT42" s="4">
        <v>-376.389221</v>
      </c>
      <c r="AU42" s="4">
        <v>449.942261</v>
      </c>
      <c r="AV42" s="4">
        <f t="shared" si="41"/>
        <v>23.1919997429711</v>
      </c>
      <c r="AW42" s="4">
        <v>28.965767</v>
      </c>
      <c r="AY42" s="6"/>
      <c r="AZ42" s="5">
        <v>343.688232</v>
      </c>
      <c r="BA42" s="5">
        <v>449.98587</v>
      </c>
      <c r="BB42" s="5">
        <f t="shared" si="42"/>
        <v>24.272613788665</v>
      </c>
      <c r="BC42" s="5">
        <v>29.323053</v>
      </c>
      <c r="BD42" s="5">
        <v>-377.00415</v>
      </c>
      <c r="BE42" s="5">
        <v>449.957153</v>
      </c>
      <c r="BF42" s="5">
        <f t="shared" si="43"/>
        <v>23.1738448373376</v>
      </c>
      <c r="BG42" s="5">
        <v>29.213587</v>
      </c>
      <c r="BI42" s="7"/>
      <c r="BJ42" s="4">
        <v>332.730896</v>
      </c>
      <c r="BK42" s="4">
        <v>450.00592</v>
      </c>
      <c r="BL42" s="4">
        <f t="shared" si="44"/>
        <v>24.6701427438578</v>
      </c>
      <c r="BM42" s="4">
        <v>26.20536</v>
      </c>
      <c r="BN42" s="4">
        <v>-365.008484</v>
      </c>
      <c r="BO42" s="4">
        <v>449.974792</v>
      </c>
      <c r="BP42" s="4">
        <f t="shared" si="45"/>
        <v>23.5524833461005</v>
      </c>
      <c r="BQ42" s="4">
        <v>25.985884</v>
      </c>
      <c r="BS42" s="14">
        <f t="shared" si="46"/>
        <v>1.37813308668678</v>
      </c>
      <c r="BT42" s="14">
        <f t="shared" si="47"/>
        <v>2.68675120619117</v>
      </c>
    </row>
    <row r="43" spans="1:72">
      <c r="A43" s="7"/>
      <c r="B43" s="4">
        <v>390.791779</v>
      </c>
      <c r="C43" s="4">
        <v>499.955475</v>
      </c>
      <c r="D43" s="4">
        <f t="shared" si="32"/>
        <v>25.2905700928294</v>
      </c>
      <c r="E43" s="4">
        <v>22.898031</v>
      </c>
      <c r="F43" s="4">
        <v>-421.273163</v>
      </c>
      <c r="G43" s="4">
        <v>499.930389</v>
      </c>
      <c r="H43" s="4">
        <f t="shared" si="33"/>
        <v>24.3572155830312</v>
      </c>
      <c r="I43" s="4">
        <v>22.959181</v>
      </c>
      <c r="K43" s="7"/>
      <c r="L43" s="4">
        <v>397.754639</v>
      </c>
      <c r="M43" s="4">
        <v>499.974579</v>
      </c>
      <c r="N43" s="4">
        <f t="shared" si="34"/>
        <v>25.0691896963454</v>
      </c>
      <c r="O43" s="4">
        <v>25.942097</v>
      </c>
      <c r="P43" s="4">
        <v>-425.077362</v>
      </c>
      <c r="Q43" s="4">
        <v>500.009705</v>
      </c>
      <c r="R43" s="4">
        <f t="shared" si="35"/>
        <v>24.2518261071637</v>
      </c>
      <c r="S43" s="4">
        <v>24.973946</v>
      </c>
      <c r="U43" s="7"/>
      <c r="V43" s="4">
        <v>400.969391</v>
      </c>
      <c r="W43" s="4">
        <v>499.977234</v>
      </c>
      <c r="X43" s="4">
        <f t="shared" si="36"/>
        <v>24.9686245587599</v>
      </c>
      <c r="Y43" s="4">
        <v>27.719072</v>
      </c>
      <c r="Z43" s="4">
        <v>-436.273346</v>
      </c>
      <c r="AA43" s="4">
        <v>499.963989</v>
      </c>
      <c r="AB43" s="4">
        <f t="shared" si="37"/>
        <v>23.9364303348727</v>
      </c>
      <c r="AC43" s="4">
        <v>29.079704</v>
      </c>
      <c r="AE43" s="7"/>
      <c r="AF43" s="4">
        <v>388.089905</v>
      </c>
      <c r="AG43" s="4">
        <v>500.005646</v>
      </c>
      <c r="AH43" s="4">
        <f t="shared" si="38"/>
        <v>25.381000365373</v>
      </c>
      <c r="AI43" s="4">
        <v>23.365513</v>
      </c>
      <c r="AJ43" s="4">
        <v>-429.568542</v>
      </c>
      <c r="AK43" s="4">
        <v>500.015045</v>
      </c>
      <c r="AL43" s="4">
        <f t="shared" si="39"/>
        <v>24.1249730672558</v>
      </c>
      <c r="AM43" s="4">
        <v>23.840469</v>
      </c>
      <c r="AO43" s="7"/>
      <c r="AP43" s="4">
        <v>392.042908</v>
      </c>
      <c r="AQ43" s="4">
        <v>500.017578</v>
      </c>
      <c r="AR43" s="4">
        <f t="shared" si="40"/>
        <v>25.2533193708339</v>
      </c>
      <c r="AS43" s="4">
        <v>29.664885</v>
      </c>
      <c r="AT43" s="4">
        <v>-439.058868</v>
      </c>
      <c r="AU43" s="4">
        <v>499.983978</v>
      </c>
      <c r="AV43" s="4">
        <f t="shared" si="41"/>
        <v>23.8613335096828</v>
      </c>
      <c r="AW43" s="4">
        <v>29.499123</v>
      </c>
      <c r="AY43" s="6"/>
      <c r="AZ43" s="5">
        <v>405.236572</v>
      </c>
      <c r="BA43" s="5">
        <v>499.988312</v>
      </c>
      <c r="BB43" s="5">
        <f t="shared" si="42"/>
        <v>24.8373659222844</v>
      </c>
      <c r="BC43" s="5">
        <v>29.859182</v>
      </c>
      <c r="BD43" s="5">
        <v>-439.82254</v>
      </c>
      <c r="BE43" s="5">
        <v>499.98172</v>
      </c>
      <c r="BF43" s="5">
        <f t="shared" si="43"/>
        <v>23.8405014050247</v>
      </c>
      <c r="BG43" s="5">
        <v>29.792265</v>
      </c>
      <c r="BI43" s="7"/>
      <c r="BJ43" s="4">
        <v>391.654602</v>
      </c>
      <c r="BK43" s="4">
        <v>499.982727</v>
      </c>
      <c r="BL43" s="4">
        <f t="shared" si="44"/>
        <v>25.2640739553257</v>
      </c>
      <c r="BM43" s="4">
        <v>26.68265</v>
      </c>
      <c r="BN43" s="4">
        <v>-424.336273</v>
      </c>
      <c r="BO43" s="4">
        <v>499.951172</v>
      </c>
      <c r="BP43" s="4">
        <f t="shared" si="45"/>
        <v>24.2701528800629</v>
      </c>
      <c r="BQ43" s="4">
        <v>26.446707</v>
      </c>
      <c r="BS43" s="14">
        <f t="shared" si="46"/>
        <v>1.55245039072329</v>
      </c>
      <c r="BT43" s="14">
        <f t="shared" si="47"/>
        <v>2.63083270905312</v>
      </c>
    </row>
    <row r="44" spans="1:72">
      <c r="A44" s="7"/>
      <c r="B44" s="4">
        <v>457.746552</v>
      </c>
      <c r="C44" s="4">
        <v>549.985657</v>
      </c>
      <c r="D44" s="4">
        <f t="shared" si="32"/>
        <v>25.7062556860403</v>
      </c>
      <c r="E44" s="4">
        <v>23.537153</v>
      </c>
      <c r="F44" s="4">
        <v>-490.864685</v>
      </c>
      <c r="G44" s="4">
        <v>549.962402</v>
      </c>
      <c r="H44" s="4">
        <f t="shared" si="33"/>
        <v>24.8228764701663</v>
      </c>
      <c r="I44" s="4">
        <v>23.713249</v>
      </c>
      <c r="K44" s="7"/>
      <c r="L44" s="4">
        <v>463.99353</v>
      </c>
      <c r="M44" s="4">
        <v>549.998779</v>
      </c>
      <c r="N44" s="4">
        <f t="shared" si="34"/>
        <v>25.5332303337049</v>
      </c>
      <c r="O44" s="4">
        <v>26.583382</v>
      </c>
      <c r="P44" s="4">
        <v>-494.077606</v>
      </c>
      <c r="Q44" s="4">
        <v>549.934631</v>
      </c>
      <c r="R44" s="4">
        <f t="shared" si="35"/>
        <v>24.7407855189405</v>
      </c>
      <c r="S44" s="4">
        <v>25.830782</v>
      </c>
      <c r="U44" s="7"/>
      <c r="V44" s="4">
        <v>468.484497</v>
      </c>
      <c r="W44" s="4">
        <v>549.969788</v>
      </c>
      <c r="X44" s="4">
        <f t="shared" si="36"/>
        <v>25.4092134016314</v>
      </c>
      <c r="Y44" s="4">
        <v>28.512289</v>
      </c>
      <c r="Z44" s="4">
        <v>-508.211731</v>
      </c>
      <c r="AA44" s="4">
        <v>550.027832</v>
      </c>
      <c r="AB44" s="4">
        <f t="shared" si="37"/>
        <v>24.3984548276158</v>
      </c>
      <c r="AC44" s="4">
        <v>29.666964</v>
      </c>
      <c r="AE44" s="7"/>
      <c r="AF44" s="4">
        <v>454.396484</v>
      </c>
      <c r="AG44" s="4">
        <v>550.003174</v>
      </c>
      <c r="AH44" s="4">
        <f t="shared" si="38"/>
        <v>25.8016639560511</v>
      </c>
      <c r="AI44" s="4">
        <v>23.990711</v>
      </c>
      <c r="AJ44" s="4">
        <v>-503.808563</v>
      </c>
      <c r="AK44" s="4">
        <v>549.988403</v>
      </c>
      <c r="AL44" s="4">
        <f t="shared" si="39"/>
        <v>24.5030846143115</v>
      </c>
      <c r="AM44" s="4">
        <v>24.452892</v>
      </c>
      <c r="AO44" s="7"/>
      <c r="AP44" s="4">
        <v>460.405487</v>
      </c>
      <c r="AQ44" s="4">
        <v>549.974792</v>
      </c>
      <c r="AR44" s="4">
        <f t="shared" si="40"/>
        <v>25.6314124245557</v>
      </c>
      <c r="AS44" s="4">
        <v>30.323946</v>
      </c>
      <c r="AT44" s="4">
        <v>-509.580841</v>
      </c>
      <c r="AU44" s="4">
        <v>550.016907</v>
      </c>
      <c r="AV44" s="4">
        <f t="shared" si="41"/>
        <v>24.3651726938821</v>
      </c>
      <c r="AW44" s="4">
        <v>30.184052</v>
      </c>
      <c r="AY44" s="6"/>
      <c r="AZ44" s="5">
        <v>473.297455</v>
      </c>
      <c r="BA44" s="5">
        <v>549.993835</v>
      </c>
      <c r="BB44" s="5">
        <f t="shared" si="42"/>
        <v>25.2807955719662</v>
      </c>
      <c r="BC44" s="5">
        <v>30.520533</v>
      </c>
      <c r="BD44" s="5">
        <v>-510.169495</v>
      </c>
      <c r="BE44" s="5">
        <v>549.952637</v>
      </c>
      <c r="BF44" s="5">
        <f t="shared" si="43"/>
        <v>24.3482664299438</v>
      </c>
      <c r="BG44" s="5">
        <v>30.435568</v>
      </c>
      <c r="BI44" s="7"/>
      <c r="BJ44" s="4">
        <v>458.613403</v>
      </c>
      <c r="BK44" s="4">
        <v>549.957092</v>
      </c>
      <c r="BL44" s="4">
        <f t="shared" si="44"/>
        <v>25.6806159130437</v>
      </c>
      <c r="BM44" s="4">
        <v>27.309683</v>
      </c>
      <c r="BN44" s="4">
        <v>-489.174774</v>
      </c>
      <c r="BO44" s="4">
        <v>549.981506</v>
      </c>
      <c r="BP44" s="4">
        <f t="shared" si="45"/>
        <v>24.8665800147939</v>
      </c>
      <c r="BQ44" s="4">
        <v>27.072199</v>
      </c>
      <c r="BS44" s="14">
        <f t="shared" si="46"/>
        <v>1.43498914511394</v>
      </c>
      <c r="BT44" s="14">
        <f t="shared" si="47"/>
        <v>2.48590987283321</v>
      </c>
    </row>
    <row r="45" spans="1:72">
      <c r="A45" s="7"/>
      <c r="B45" s="4">
        <v>540.60907</v>
      </c>
      <c r="C45" s="4">
        <v>599.988464</v>
      </c>
      <c r="D45" s="4">
        <f t="shared" si="32"/>
        <v>25.8048439082444</v>
      </c>
      <c r="E45" s="4">
        <v>24.305756</v>
      </c>
      <c r="F45" s="4">
        <v>-572.221802</v>
      </c>
      <c r="G45" s="4">
        <v>599.959412</v>
      </c>
      <c r="H45" s="4">
        <f t="shared" si="33"/>
        <v>25.0807009837687</v>
      </c>
      <c r="I45" s="4">
        <v>24.723728</v>
      </c>
      <c r="K45" s="7"/>
      <c r="L45" s="4">
        <v>546.423767</v>
      </c>
      <c r="M45" s="4">
        <v>599.961609</v>
      </c>
      <c r="N45" s="4">
        <f t="shared" si="34"/>
        <v>25.6660284115736</v>
      </c>
      <c r="O45" s="4">
        <v>27.36426</v>
      </c>
      <c r="P45" s="4">
        <v>-575.817261</v>
      </c>
      <c r="Q45" s="4">
        <v>599.980408</v>
      </c>
      <c r="R45" s="4">
        <f t="shared" si="35"/>
        <v>25.0031501710984</v>
      </c>
      <c r="S45" s="4">
        <v>26.79273</v>
      </c>
      <c r="U45" s="7"/>
      <c r="V45" s="4">
        <v>550.316895</v>
      </c>
      <c r="W45" s="4">
        <v>599.994934</v>
      </c>
      <c r="X45" s="4">
        <f t="shared" si="36"/>
        <v>25.5765027670701</v>
      </c>
      <c r="Y45" s="4">
        <v>29.476334</v>
      </c>
      <c r="Z45" s="4">
        <v>-588.29541</v>
      </c>
      <c r="AA45" s="4">
        <v>599.995605</v>
      </c>
      <c r="AB45" s="4">
        <f t="shared" si="37"/>
        <v>24.7371885422784</v>
      </c>
      <c r="AC45" s="4">
        <v>30.478502</v>
      </c>
      <c r="AE45" s="7"/>
      <c r="AF45" s="4">
        <v>536.372498</v>
      </c>
      <c r="AG45" s="4">
        <v>599.987061</v>
      </c>
      <c r="AH45" s="4">
        <f t="shared" si="38"/>
        <v>25.9064934764005</v>
      </c>
      <c r="AI45" s="4">
        <v>24.755732</v>
      </c>
      <c r="AJ45" s="4">
        <v>-588.65332</v>
      </c>
      <c r="AK45" s="4">
        <v>600.01416</v>
      </c>
      <c r="AL45" s="4">
        <f t="shared" si="39"/>
        <v>24.7304318795463</v>
      </c>
      <c r="AM45" s="4">
        <v>25.166895</v>
      </c>
      <c r="AO45" s="7"/>
      <c r="AP45" s="4">
        <v>545.240479</v>
      </c>
      <c r="AQ45" s="4">
        <v>599.995483</v>
      </c>
      <c r="AR45" s="4">
        <f t="shared" si="40"/>
        <v>25.6953143751874</v>
      </c>
      <c r="AS45" s="4">
        <v>31.149332</v>
      </c>
      <c r="AT45" s="4">
        <v>-592.670044</v>
      </c>
      <c r="AU45" s="4">
        <v>599.992249</v>
      </c>
      <c r="AV45" s="4">
        <f t="shared" si="41"/>
        <v>24.6455861557255</v>
      </c>
      <c r="AW45" s="4">
        <v>30.938408</v>
      </c>
      <c r="AY45" s="6"/>
      <c r="AZ45" s="5">
        <v>558.314819</v>
      </c>
      <c r="BA45" s="5">
        <v>599.952209</v>
      </c>
      <c r="BB45" s="5">
        <f t="shared" si="42"/>
        <v>25.3908406041971</v>
      </c>
      <c r="BC45" s="5">
        <v>31.238012</v>
      </c>
      <c r="BD45" s="5">
        <v>-593.674377</v>
      </c>
      <c r="BE45" s="5">
        <v>599.993164</v>
      </c>
      <c r="BF45" s="5">
        <f t="shared" si="43"/>
        <v>24.6247681239028</v>
      </c>
      <c r="BG45" s="5">
        <v>31.221664</v>
      </c>
      <c r="BI45" s="7"/>
      <c r="BJ45" s="4">
        <v>541.680908</v>
      </c>
      <c r="BK45" s="4">
        <v>600.063843</v>
      </c>
      <c r="BL45" s="4">
        <f t="shared" si="44"/>
        <v>25.7825396696616</v>
      </c>
      <c r="BM45" s="4">
        <v>28.139303</v>
      </c>
      <c r="BN45" s="4">
        <v>-567.862671</v>
      </c>
      <c r="BO45" s="4">
        <v>599.948608</v>
      </c>
      <c r="BP45" s="4">
        <f t="shared" si="45"/>
        <v>25.1763280935598</v>
      </c>
      <c r="BQ45" s="4">
        <v>27.805357</v>
      </c>
      <c r="BS45" s="14">
        <f t="shared" si="46"/>
        <v>1.3308473841674</v>
      </c>
      <c r="BT45" s="14">
        <f t="shared" si="47"/>
        <v>2.39885223737071</v>
      </c>
    </row>
    <row r="46" spans="1:72">
      <c r="A46" s="7"/>
      <c r="B46" s="4">
        <v>633.966736</v>
      </c>
      <c r="C46" s="4">
        <v>649.952637</v>
      </c>
      <c r="D46" s="4">
        <f t="shared" si="32"/>
        <v>25.8135939638439</v>
      </c>
      <c r="E46" s="4">
        <v>25.201138</v>
      </c>
      <c r="F46" s="4">
        <v>-661.271667</v>
      </c>
      <c r="G46" s="4">
        <v>649.926941</v>
      </c>
      <c r="H46" s="4">
        <f t="shared" si="33"/>
        <v>25.2740349815601</v>
      </c>
      <c r="I46" s="4">
        <v>25.834274</v>
      </c>
      <c r="K46" s="7"/>
      <c r="L46" s="4">
        <v>640.332092</v>
      </c>
      <c r="M46" s="4">
        <v>649.961609</v>
      </c>
      <c r="N46" s="4">
        <f t="shared" si="34"/>
        <v>25.6853253382049</v>
      </c>
      <c r="O46" s="4">
        <v>28.474428</v>
      </c>
      <c r="P46" s="4">
        <v>-664.733154</v>
      </c>
      <c r="Q46" s="4">
        <v>649.939819</v>
      </c>
      <c r="R46" s="4">
        <f t="shared" si="35"/>
        <v>25.2086434177682</v>
      </c>
      <c r="S46" s="4">
        <v>27.817055</v>
      </c>
      <c r="U46" s="7"/>
      <c r="V46" s="4">
        <v>640.746765</v>
      </c>
      <c r="W46" s="4">
        <v>650.00946</v>
      </c>
      <c r="X46" s="4">
        <f t="shared" si="36"/>
        <v>25.6789029629946</v>
      </c>
      <c r="Y46" s="4">
        <v>30.497543</v>
      </c>
      <c r="Z46" s="4">
        <v>-676.546204</v>
      </c>
      <c r="AA46" s="4">
        <v>650.019592</v>
      </c>
      <c r="AB46" s="4">
        <f t="shared" si="37"/>
        <v>24.9906594245752</v>
      </c>
      <c r="AC46" s="4">
        <v>31.33913</v>
      </c>
      <c r="AE46" s="7"/>
      <c r="AF46" s="4">
        <v>629.168396</v>
      </c>
      <c r="AG46" s="4">
        <v>649.957031</v>
      </c>
      <c r="AH46" s="4">
        <f t="shared" si="38"/>
        <v>25.9120156029522</v>
      </c>
      <c r="AI46" s="4">
        <v>25.628559</v>
      </c>
      <c r="AJ46" s="4">
        <v>-682.306702</v>
      </c>
      <c r="AK46" s="4">
        <v>649.92334</v>
      </c>
      <c r="AL46" s="4">
        <f t="shared" si="39"/>
        <v>24.8812568794295</v>
      </c>
      <c r="AM46" s="4">
        <v>25.946995</v>
      </c>
      <c r="AO46" s="7"/>
      <c r="AP46" s="4">
        <v>639.944153</v>
      </c>
      <c r="AQ46" s="4">
        <v>649.971191</v>
      </c>
      <c r="AR46" s="4">
        <f t="shared" si="40"/>
        <v>25.693488256547</v>
      </c>
      <c r="AS46" s="4">
        <v>32.012417</v>
      </c>
      <c r="AT46" s="4">
        <v>-681.913818</v>
      </c>
      <c r="AU46" s="4">
        <v>649.936584</v>
      </c>
      <c r="AV46" s="4">
        <f t="shared" si="41"/>
        <v>24.8889306746193</v>
      </c>
      <c r="AW46" s="4">
        <v>31.839952</v>
      </c>
      <c r="AY46" s="6"/>
      <c r="AZ46" s="5">
        <v>653.578064</v>
      </c>
      <c r="BA46" s="5">
        <v>649.973267</v>
      </c>
      <c r="BB46" s="5">
        <f t="shared" si="42"/>
        <v>25.4241686626562</v>
      </c>
      <c r="BC46" s="5">
        <v>32.075008</v>
      </c>
      <c r="BD46" s="5">
        <v>-683.520935</v>
      </c>
      <c r="BE46" s="5">
        <v>649.971436</v>
      </c>
      <c r="BF46" s="5">
        <f t="shared" si="43"/>
        <v>24.8609866836762</v>
      </c>
      <c r="BG46" s="5">
        <v>32.076717</v>
      </c>
      <c r="BI46" s="7"/>
      <c r="BJ46" s="4">
        <v>633.600952</v>
      </c>
      <c r="BK46" s="4">
        <v>650.010681</v>
      </c>
      <c r="BL46" s="4">
        <f t="shared" si="44"/>
        <v>25.8233500558708</v>
      </c>
      <c r="BM46" s="4">
        <v>29.173317</v>
      </c>
      <c r="BN46" s="4">
        <v>-650.564697</v>
      </c>
      <c r="BO46" s="4">
        <v>649.958801</v>
      </c>
      <c r="BP46" s="4">
        <f t="shared" si="45"/>
        <v>25.4824149031115</v>
      </c>
      <c r="BQ46" s="4">
        <v>28.622158</v>
      </c>
      <c r="BS46" s="14">
        <f t="shared" si="46"/>
        <v>1.15406302116562</v>
      </c>
      <c r="BT46" s="14">
        <f t="shared" si="47"/>
        <v>2.35328011817973</v>
      </c>
    </row>
    <row r="47" spans="1:72">
      <c r="A47" s="7"/>
      <c r="B47" s="4">
        <v>740.637573</v>
      </c>
      <c r="C47" s="4">
        <v>699.924255</v>
      </c>
      <c r="D47" s="4">
        <f t="shared" si="32"/>
        <v>25.7186503137375</v>
      </c>
      <c r="E47" s="4">
        <v>26.262146</v>
      </c>
      <c r="F47" s="4">
        <v>-774.766174</v>
      </c>
      <c r="G47" s="4">
        <v>699.996216</v>
      </c>
      <c r="H47" s="4">
        <f t="shared" si="33"/>
        <v>25.1484004187687</v>
      </c>
      <c r="I47" s="4">
        <v>27.019255</v>
      </c>
      <c r="K47" s="7"/>
      <c r="L47" s="4">
        <v>749.893799</v>
      </c>
      <c r="M47" s="4">
        <v>699.939087</v>
      </c>
      <c r="N47" s="4">
        <f t="shared" si="34"/>
        <v>25.5599715157219</v>
      </c>
      <c r="O47" s="4">
        <v>29.750456</v>
      </c>
      <c r="P47" s="4">
        <v>-778.071167</v>
      </c>
      <c r="Q47" s="4">
        <v>699.972717</v>
      </c>
      <c r="R47" s="4">
        <f t="shared" si="35"/>
        <v>25.094090029606</v>
      </c>
      <c r="S47" s="4">
        <v>29.00705</v>
      </c>
      <c r="U47" s="7"/>
      <c r="V47" s="4">
        <v>733.818481</v>
      </c>
      <c r="W47" s="4">
        <v>699.953979</v>
      </c>
      <c r="X47" s="4">
        <f t="shared" si="36"/>
        <v>25.8389680023193</v>
      </c>
      <c r="Y47" s="4">
        <v>31.618986</v>
      </c>
      <c r="Z47" s="4">
        <v>-788.46582</v>
      </c>
      <c r="AA47" s="4">
        <v>699.960999</v>
      </c>
      <c r="AB47" s="4">
        <f t="shared" si="37"/>
        <v>24.9277113210111</v>
      </c>
      <c r="AC47" s="4">
        <v>32.370277</v>
      </c>
      <c r="AE47" s="7"/>
      <c r="AF47" s="4">
        <v>734.317322</v>
      </c>
      <c r="AG47" s="4">
        <v>700.027527</v>
      </c>
      <c r="AH47" s="4">
        <f t="shared" si="38"/>
        <v>25.8329040868324</v>
      </c>
      <c r="AI47" s="4">
        <v>26.613766</v>
      </c>
      <c r="AJ47" s="4">
        <v>-801.492249</v>
      </c>
      <c r="AK47" s="4">
        <v>699.966064</v>
      </c>
      <c r="AL47" s="4">
        <f t="shared" si="39"/>
        <v>24.7244888323959</v>
      </c>
      <c r="AM47" s="4">
        <v>26.867849</v>
      </c>
      <c r="AO47" s="7"/>
      <c r="AP47" s="4">
        <v>744.914001</v>
      </c>
      <c r="AQ47" s="4">
        <v>699.932922</v>
      </c>
      <c r="AR47" s="4">
        <f t="shared" si="40"/>
        <v>25.6450383518122</v>
      </c>
      <c r="AS47" s="4">
        <v>32.993031</v>
      </c>
      <c r="AT47" s="4">
        <v>-793.55481</v>
      </c>
      <c r="AU47" s="4">
        <v>699.959412</v>
      </c>
      <c r="AV47" s="4">
        <f t="shared" si="41"/>
        <v>24.8475969301045</v>
      </c>
      <c r="AW47" s="4">
        <v>32.867203</v>
      </c>
      <c r="AY47" s="6"/>
      <c r="AZ47" s="5">
        <v>762.552917</v>
      </c>
      <c r="BA47" s="5">
        <v>699.993652</v>
      </c>
      <c r="BB47" s="5">
        <f t="shared" si="42"/>
        <v>25.3488994203004</v>
      </c>
      <c r="BC47" s="5">
        <v>33.086395</v>
      </c>
      <c r="BD47" s="5">
        <v>-794.860046</v>
      </c>
      <c r="BE47" s="5">
        <v>699.968994</v>
      </c>
      <c r="BF47" s="5">
        <f t="shared" si="43"/>
        <v>24.8275273546181</v>
      </c>
      <c r="BG47" s="5">
        <v>33.066311</v>
      </c>
      <c r="BI47" s="7"/>
      <c r="BJ47" s="4">
        <v>739.256165</v>
      </c>
      <c r="BK47" s="4">
        <v>699.974426</v>
      </c>
      <c r="BL47" s="4">
        <f t="shared" si="44"/>
        <v>25.7445138740255</v>
      </c>
      <c r="BM47" s="4">
        <v>30.28187</v>
      </c>
      <c r="BN47" s="4">
        <v>-753.433167</v>
      </c>
      <c r="BO47" s="4">
        <v>699.905334</v>
      </c>
      <c r="BP47" s="4">
        <f t="shared" si="45"/>
        <v>25.4986352229394</v>
      </c>
      <c r="BQ47" s="4">
        <v>29.594118</v>
      </c>
      <c r="BS47" s="14">
        <f t="shared" si="46"/>
        <v>1.12445346238643</v>
      </c>
      <c r="BT47" s="14">
        <f t="shared" si="47"/>
        <v>2.23607742327687</v>
      </c>
    </row>
    <row r="48" spans="1:72">
      <c r="A48" s="7"/>
      <c r="B48" s="4">
        <v>873.667603</v>
      </c>
      <c r="C48" s="4">
        <v>748.715881</v>
      </c>
      <c r="D48" s="4">
        <f t="shared" si="32"/>
        <v>25.3305097267906</v>
      </c>
      <c r="E48" s="4">
        <v>27.355827</v>
      </c>
      <c r="F48" s="4">
        <v>-910.48645</v>
      </c>
      <c r="G48" s="4">
        <v>747.335999</v>
      </c>
      <c r="H48" s="4">
        <f t="shared" si="33"/>
        <v>24.7673281992265</v>
      </c>
      <c r="I48" s="4">
        <v>28.272402</v>
      </c>
      <c r="K48" s="7"/>
      <c r="L48" s="4">
        <v>857.176208</v>
      </c>
      <c r="M48" s="4">
        <v>740.81189</v>
      </c>
      <c r="N48" s="4">
        <f t="shared" si="34"/>
        <v>25.3030509545913</v>
      </c>
      <c r="O48" s="4">
        <v>31.073687</v>
      </c>
      <c r="P48" s="4">
        <v>-897.072327</v>
      </c>
      <c r="Q48" s="4">
        <v>741.929077</v>
      </c>
      <c r="R48" s="4">
        <f t="shared" si="35"/>
        <v>24.7712921875587</v>
      </c>
      <c r="S48" s="4">
        <v>30.227606</v>
      </c>
      <c r="U48" s="7"/>
      <c r="V48" s="4">
        <v>797.095459</v>
      </c>
      <c r="W48" s="4">
        <v>732.434265</v>
      </c>
      <c r="X48" s="4">
        <f t="shared" si="36"/>
        <v>25.9425991911949</v>
      </c>
      <c r="Y48" s="4">
        <v>32.718349</v>
      </c>
      <c r="Z48" s="4">
        <v>-875.651855</v>
      </c>
      <c r="AA48" s="4">
        <v>730.981384</v>
      </c>
      <c r="AB48" s="4">
        <f t="shared" si="37"/>
        <v>24.7024813936612</v>
      </c>
      <c r="AC48" s="4">
        <v>33.494595</v>
      </c>
      <c r="AE48" s="7"/>
      <c r="AF48" s="4">
        <v>812.22345</v>
      </c>
      <c r="AG48" s="4">
        <v>732.779663</v>
      </c>
      <c r="AH48" s="4">
        <f t="shared" si="38"/>
        <v>25.711987349857</v>
      </c>
      <c r="AI48" s="4">
        <v>27.669422</v>
      </c>
      <c r="AJ48" s="4">
        <v>-896.589417</v>
      </c>
      <c r="AK48" s="4">
        <v>734.511658</v>
      </c>
      <c r="AL48" s="4">
        <f t="shared" si="39"/>
        <v>24.5302451823389</v>
      </c>
      <c r="AM48" s="4">
        <v>27.884441</v>
      </c>
      <c r="AO48" s="7"/>
      <c r="AP48" s="4">
        <v>815.233704</v>
      </c>
      <c r="AQ48" s="4">
        <v>730.827332</v>
      </c>
      <c r="AR48" s="4">
        <f t="shared" si="40"/>
        <v>25.5960952654725</v>
      </c>
      <c r="AS48" s="4">
        <v>33.919071</v>
      </c>
      <c r="AT48" s="4">
        <v>-872.557068</v>
      </c>
      <c r="AU48" s="4">
        <v>729.279785</v>
      </c>
      <c r="AV48" s="4">
        <f t="shared" si="41"/>
        <v>24.6886450054205</v>
      </c>
      <c r="AW48" s="4">
        <v>33.849274</v>
      </c>
      <c r="AY48" s="6"/>
      <c r="AZ48" s="5">
        <v>831.017456</v>
      </c>
      <c r="BA48" s="5">
        <v>729.92627</v>
      </c>
      <c r="BB48" s="5">
        <f t="shared" si="42"/>
        <v>25.3205958230655</v>
      </c>
      <c r="BC48" s="5">
        <v>34.056751</v>
      </c>
      <c r="BD48" s="5">
        <v>-871.928955</v>
      </c>
      <c r="BE48" s="5">
        <v>728.327209</v>
      </c>
      <c r="BF48" s="5">
        <f t="shared" si="43"/>
        <v>24.6652762979375</v>
      </c>
      <c r="BG48" s="5">
        <v>34.075764</v>
      </c>
      <c r="BI48" s="7"/>
      <c r="BJ48" s="4">
        <v>824.541199</v>
      </c>
      <c r="BK48" s="4">
        <v>735.562866</v>
      </c>
      <c r="BL48" s="4">
        <f t="shared" si="44"/>
        <v>25.6161357485933</v>
      </c>
      <c r="BM48" s="4">
        <v>31.367249</v>
      </c>
      <c r="BN48" s="4">
        <v>-847.797058</v>
      </c>
      <c r="BO48" s="4">
        <v>735.097778</v>
      </c>
      <c r="BP48" s="4">
        <f t="shared" si="45"/>
        <v>25.2463824785243</v>
      </c>
      <c r="BQ48" s="4">
        <v>30.562918</v>
      </c>
      <c r="BS48" s="14">
        <f t="shared" si="46"/>
        <v>5.81300678033726</v>
      </c>
      <c r="BT48" s="14">
        <f t="shared" si="47"/>
        <v>3.68524649652941</v>
      </c>
    </row>
    <row r="49" spans="1:72">
      <c r="A49" s="7"/>
      <c r="B49" s="8">
        <f>(C49/D48)^2</f>
        <v>997.452252877868</v>
      </c>
      <c r="C49" s="4">
        <v>800</v>
      </c>
      <c r="D49" s="4"/>
      <c r="E49" s="4"/>
      <c r="F49" s="8">
        <f>(G49/H48)^2</f>
        <v>1043.32990480929</v>
      </c>
      <c r="G49" s="4">
        <v>800</v>
      </c>
      <c r="H49" s="4"/>
      <c r="I49" s="4"/>
      <c r="K49" s="7"/>
      <c r="L49" s="8">
        <f>(M49/N48)^2</f>
        <v>999.618290116445</v>
      </c>
      <c r="M49" s="4">
        <v>800</v>
      </c>
      <c r="N49" s="4"/>
      <c r="O49" s="4"/>
      <c r="P49" s="8">
        <f>(Q49/R48)^2</f>
        <v>1042.99601696609</v>
      </c>
      <c r="Q49" s="4">
        <v>800</v>
      </c>
      <c r="R49" s="4"/>
      <c r="S49" s="4"/>
      <c r="U49" s="7"/>
      <c r="V49" s="8">
        <f>(W49/X48)^2</f>
        <v>950.939751119951</v>
      </c>
      <c r="W49" s="4">
        <v>800</v>
      </c>
      <c r="X49" s="4"/>
      <c r="Y49" s="4"/>
      <c r="Z49" s="8">
        <f>(AA49/AB48)^2</f>
        <v>1048.81481246079</v>
      </c>
      <c r="AA49" s="4">
        <v>800</v>
      </c>
      <c r="AB49" s="4"/>
      <c r="AC49" s="4"/>
      <c r="AE49" s="7"/>
      <c r="AF49" s="8">
        <f>(AG49/AH48)^2</f>
        <v>968.074281416789</v>
      </c>
      <c r="AG49" s="4">
        <v>800</v>
      </c>
      <c r="AH49" s="4"/>
      <c r="AI49" s="4"/>
      <c r="AJ49" s="8">
        <f>(AK49/AL48)^2</f>
        <v>1063.59477680016</v>
      </c>
      <c r="AK49" s="4">
        <v>800</v>
      </c>
      <c r="AL49" s="4"/>
      <c r="AM49" s="4"/>
      <c r="AO49" s="7"/>
      <c r="AP49" s="8">
        <f>(AQ49/AR48)^2</f>
        <v>976.860475775552</v>
      </c>
      <c r="AQ49" s="4">
        <v>800</v>
      </c>
      <c r="AR49" s="4"/>
      <c r="AS49" s="4"/>
      <c r="AT49" s="8">
        <f>(AU49/AV48)^2</f>
        <v>1049.99072757477</v>
      </c>
      <c r="AU49" s="4">
        <v>800</v>
      </c>
      <c r="AV49" s="4"/>
      <c r="AW49" s="4"/>
      <c r="AY49" s="6"/>
      <c r="AZ49" s="8">
        <f>(BA49/BB48)^2</f>
        <v>998.233481056756</v>
      </c>
      <c r="BA49" s="5">
        <v>800</v>
      </c>
      <c r="BB49" s="5"/>
      <c r="BC49" s="5"/>
      <c r="BD49" s="8">
        <f>(BE49/BF48)^2</f>
        <v>1051.98126272452</v>
      </c>
      <c r="BE49" s="5">
        <v>800</v>
      </c>
      <c r="BF49" s="5"/>
      <c r="BG49" s="5"/>
      <c r="BI49" s="7"/>
      <c r="BJ49" s="8">
        <f>(BK49/BL48)^2</f>
        <v>975.332603012415</v>
      </c>
      <c r="BK49" s="4">
        <v>800</v>
      </c>
      <c r="BL49" s="4"/>
      <c r="BM49" s="4"/>
      <c r="BN49" s="8">
        <f>(BO49/BP48)^2</f>
        <v>1004.11084824452</v>
      </c>
      <c r="BO49" s="4">
        <v>800</v>
      </c>
      <c r="BP49" s="4"/>
      <c r="BQ49" s="4"/>
      <c r="BR49" t="s">
        <v>70</v>
      </c>
      <c r="BS49" s="16">
        <f>SUM(BS35:BS48)/14</f>
        <v>1.8588395243772</v>
      </c>
      <c r="BT49" s="16">
        <f>SUM(BT35:BT48)/14</f>
        <v>2.33943865396436</v>
      </c>
    </row>
    <row r="50" spans="1:72">
      <c r="A50" s="7"/>
      <c r="B50" s="4">
        <v>1500</v>
      </c>
      <c r="C50" s="8">
        <f>SQRT(B50)*D48</f>
        <v>981.046423228049</v>
      </c>
      <c r="D50" s="4"/>
      <c r="E50" s="4"/>
      <c r="F50" s="4">
        <v>1500</v>
      </c>
      <c r="G50" s="8">
        <f>SQRT(F50)*H48</f>
        <v>959.234496456577</v>
      </c>
      <c r="H50" s="4"/>
      <c r="I50" s="4"/>
      <c r="K50" s="7"/>
      <c r="L50" s="4">
        <v>1500</v>
      </c>
      <c r="M50" s="8">
        <f>SQRT(L50)*N48</f>
        <v>979.982949553696</v>
      </c>
      <c r="N50" s="4"/>
      <c r="O50" s="4"/>
      <c r="P50" s="4">
        <v>1500</v>
      </c>
      <c r="Q50" s="8">
        <f>SQRT(P50)*R48</f>
        <v>959.388021064527</v>
      </c>
      <c r="R50" s="4"/>
      <c r="S50" s="4"/>
      <c r="U50" s="7"/>
      <c r="V50" s="4">
        <v>1500</v>
      </c>
      <c r="W50" s="8">
        <f>SQRT(V50)*X48</f>
        <v>1004.75254624832</v>
      </c>
      <c r="X50" s="4"/>
      <c r="Y50" s="4"/>
      <c r="Z50" s="4">
        <v>1500</v>
      </c>
      <c r="AA50" s="8">
        <f>SQRT(Z50)*AB48</f>
        <v>956.722990476483</v>
      </c>
      <c r="AB50" s="4"/>
      <c r="AC50" s="4"/>
      <c r="AE50" s="7"/>
      <c r="AF50" s="4">
        <v>1500</v>
      </c>
      <c r="AG50" s="8">
        <f>SQRT(AF50)*AH48</f>
        <v>995.820988038919</v>
      </c>
      <c r="AH50" s="4"/>
      <c r="AI50" s="4"/>
      <c r="AJ50" s="4">
        <v>1500</v>
      </c>
      <c r="AK50" s="8">
        <f>SQRT(AJ50)*AL48</f>
        <v>950.052310695831</v>
      </c>
      <c r="AL50" s="4"/>
      <c r="AM50" s="4"/>
      <c r="AO50" s="7"/>
      <c r="AP50" s="4">
        <v>1500</v>
      </c>
      <c r="AQ50" s="8">
        <f>SQRT(AP50)*AR48</f>
        <v>991.332506911134</v>
      </c>
      <c r="AR50" s="4"/>
      <c r="AS50" s="4"/>
      <c r="AT50" s="4">
        <v>1500</v>
      </c>
      <c r="AU50" s="8">
        <f>SQRT(AT50)*AV48</f>
        <v>956.187109464205</v>
      </c>
      <c r="AV50" s="4"/>
      <c r="AW50" s="4"/>
      <c r="AY50" s="6"/>
      <c r="AZ50" s="5">
        <v>1500</v>
      </c>
      <c r="BA50" s="8">
        <f>SQRT(AZ50)*BB48</f>
        <v>980.662459387819</v>
      </c>
      <c r="BB50" s="5"/>
      <c r="BC50" s="5"/>
      <c r="BD50" s="5">
        <v>1500</v>
      </c>
      <c r="BE50" s="8">
        <f>SQRT(BD50)*BF48</f>
        <v>955.282043315165</v>
      </c>
      <c r="BF50" s="5"/>
      <c r="BG50" s="5"/>
      <c r="BI50" s="7"/>
      <c r="BJ50" s="4">
        <v>1500</v>
      </c>
      <c r="BK50" s="8">
        <f>SQRT(BJ50)*BL48</f>
        <v>992.108671484902</v>
      </c>
      <c r="BL50" s="4"/>
      <c r="BM50" s="4"/>
      <c r="BN50" s="4">
        <v>1500</v>
      </c>
      <c r="BO50" s="8">
        <f>SQRT(BN50)*BP48</f>
        <v>977.788188913072</v>
      </c>
      <c r="BP50" s="4"/>
      <c r="BQ50" s="4"/>
      <c r="BS50" s="14"/>
      <c r="BT50" s="14"/>
    </row>
    <row r="51" spans="1:72">
      <c r="A51" s="6" t="s">
        <v>45</v>
      </c>
      <c r="B51" s="4">
        <v>16.249084</v>
      </c>
      <c r="C51" s="4">
        <v>99.888756</v>
      </c>
      <c r="D51" s="4">
        <f>C51/SQRT(ABS(B51))</f>
        <v>24.7800491038082</v>
      </c>
      <c r="E51" s="4">
        <v>24.731256</v>
      </c>
      <c r="F51" s="4">
        <v>-14.643738</v>
      </c>
      <c r="G51" s="4">
        <v>99.953804</v>
      </c>
      <c r="H51" s="4">
        <f>G51/SQRT(ABS(F51))</f>
        <v>26.1200107859366</v>
      </c>
      <c r="I51" s="4">
        <v>26.480917</v>
      </c>
      <c r="K51" s="6" t="s">
        <v>45</v>
      </c>
      <c r="L51" s="4">
        <v>16.496326</v>
      </c>
      <c r="M51" s="4">
        <v>99.934464</v>
      </c>
      <c r="N51" s="4">
        <f>M51/SQRT(ABS(L51))</f>
        <v>24.6049038464297</v>
      </c>
      <c r="O51" s="4">
        <v>24.712831</v>
      </c>
      <c r="P51" s="4">
        <v>-14.647421</v>
      </c>
      <c r="Q51" s="4">
        <v>99.942139</v>
      </c>
      <c r="R51" s="4">
        <f>Q51/SQRT(ABS(P51))</f>
        <v>26.1136788007591</v>
      </c>
      <c r="S51" s="4">
        <v>25.745661</v>
      </c>
      <c r="U51" s="6" t="s">
        <v>45</v>
      </c>
      <c r="V51" s="4">
        <v>16.586727</v>
      </c>
      <c r="W51" s="4">
        <v>99.946228</v>
      </c>
      <c r="X51" s="4">
        <f>W51/SQRT(ABS(V51))</f>
        <v>24.5406499130598</v>
      </c>
      <c r="Y51" s="4">
        <v>27.13805</v>
      </c>
      <c r="Z51" s="4">
        <v>-15.026253</v>
      </c>
      <c r="AA51" s="4">
        <v>99.999275</v>
      </c>
      <c r="AB51" s="4">
        <f>AA51/SQRT(ABS(Z51))</f>
        <v>25.7971365753931</v>
      </c>
      <c r="AC51" s="4">
        <v>29.014309</v>
      </c>
      <c r="AE51" s="6" t="s">
        <v>45</v>
      </c>
      <c r="AF51" s="4">
        <v>16.649164</v>
      </c>
      <c r="AG51" s="4">
        <v>99.980637</v>
      </c>
      <c r="AH51" s="4">
        <f>AG51/SQRT(ABS(AF51))</f>
        <v>24.5030239082636</v>
      </c>
      <c r="AI51" s="4">
        <v>26.145475</v>
      </c>
      <c r="AJ51" s="4"/>
      <c r="AK51" s="4"/>
      <c r="AL51" s="4" t="e">
        <f>AK51/SQRT(ABS(AJ51))</f>
        <v>#DIV/0!</v>
      </c>
      <c r="AM51" s="4"/>
      <c r="AO51" s="6" t="s">
        <v>45</v>
      </c>
      <c r="AP51" s="4">
        <v>16.277224</v>
      </c>
      <c r="AQ51" s="4">
        <v>99.903061</v>
      </c>
      <c r="AR51" s="4">
        <f>AQ51/SQRT(ABS(AP51))</f>
        <v>24.7621656780212</v>
      </c>
      <c r="AS51" s="4">
        <v>24.401907</v>
      </c>
      <c r="AT51" s="4">
        <v>-15.081359</v>
      </c>
      <c r="AU51" s="4">
        <v>99.988258</v>
      </c>
      <c r="AV51" s="4">
        <f>AU51/SQRT(ABS(AT51))</f>
        <v>25.7471262812168</v>
      </c>
      <c r="AW51" s="4">
        <v>27.611195</v>
      </c>
      <c r="AY51" s="6" t="s">
        <v>45</v>
      </c>
      <c r="AZ51" s="5">
        <v>16.65387</v>
      </c>
      <c r="BA51" s="5">
        <v>99.940468</v>
      </c>
      <c r="BB51" s="5">
        <f>BA51/SQRT(ABS(AZ51))</f>
        <v>24.489718533771</v>
      </c>
      <c r="BC51" s="5">
        <v>28.217028</v>
      </c>
      <c r="BD51" s="5">
        <v>-15.164805</v>
      </c>
      <c r="BE51" s="5">
        <v>99.939156</v>
      </c>
      <c r="BF51" s="5">
        <f>BE51/SQRT(ABS(BD51))</f>
        <v>25.6635813691221</v>
      </c>
      <c r="BG51" s="5">
        <v>31.159164</v>
      </c>
      <c r="BI51" s="6" t="s">
        <v>45</v>
      </c>
      <c r="BJ51" s="4">
        <v>16.422501</v>
      </c>
      <c r="BK51" s="4">
        <v>99.889015</v>
      </c>
      <c r="BL51" s="4">
        <f>BK51/SQRT(ABS(BJ51))</f>
        <v>24.6489306031983</v>
      </c>
      <c r="BM51" s="4">
        <v>25.194836</v>
      </c>
      <c r="BN51" s="4">
        <v>-14.590603</v>
      </c>
      <c r="BO51" s="4">
        <v>99.935738</v>
      </c>
      <c r="BP51" s="4">
        <f>BO51/SQRT(ABS(BN51))</f>
        <v>26.1627989335952</v>
      </c>
      <c r="BQ51" s="4">
        <v>25.615509</v>
      </c>
      <c r="BS51" s="14">
        <f>((ABS((B51-L51)/B51))+(ABS((B51-V51)/B51))+(ABS((B51-AF51)/B51))+(ABS((B51-AP51)/B51))+(ABS((B51-AZ51))/B51)+(ABS((B51-BJ51)/B51)))/6*100</f>
        <v>1.63220277524567</v>
      </c>
      <c r="BT51" s="14">
        <f>((ABS((F51-P51)/F51))+(ABS((F51-Z51)/F51))+(ABS((F51-AT51)/F51))+(ABS((F51-BD51)/F51))+(ABS((F51-BN51)/F51)))/5*100</f>
        <v>1.90937723687763</v>
      </c>
    </row>
    <row r="52" spans="1:72">
      <c r="A52" s="7"/>
      <c r="B52" s="4">
        <v>37.6646</v>
      </c>
      <c r="C52" s="4">
        <v>149.95929</v>
      </c>
      <c r="D52" s="4">
        <f t="shared" ref="D52:D64" si="48">C52/SQRT(ABS(B52))</f>
        <v>24.4346822468172</v>
      </c>
      <c r="E52" s="4">
        <v>24.486032</v>
      </c>
      <c r="F52" s="4">
        <v>-34.129665</v>
      </c>
      <c r="G52" s="4">
        <v>149.962769</v>
      </c>
      <c r="H52" s="4">
        <f t="shared" ref="H52:H64" si="49">G52/SQRT(ABS(F52))</f>
        <v>25.6695016990218</v>
      </c>
      <c r="I52" s="4">
        <v>26.08873</v>
      </c>
      <c r="K52" s="7"/>
      <c r="L52" s="4">
        <v>38.557854</v>
      </c>
      <c r="M52" s="4">
        <v>149.960953</v>
      </c>
      <c r="N52" s="4">
        <f t="shared" ref="N52:N64" si="50">M52/SQRT(ABS(L52))</f>
        <v>24.1502574269353</v>
      </c>
      <c r="O52" s="4">
        <v>24.762321</v>
      </c>
      <c r="P52" s="4">
        <v>-34.344357</v>
      </c>
      <c r="Q52" s="4">
        <v>149.960495</v>
      </c>
      <c r="R52" s="4">
        <f t="shared" ref="R52:R64" si="51">Q52/SQRT(ABS(P52))</f>
        <v>25.5887558373394</v>
      </c>
      <c r="S52" s="4">
        <v>25.621283</v>
      </c>
      <c r="U52" s="7"/>
      <c r="V52" s="4">
        <v>38.879311</v>
      </c>
      <c r="W52" s="4">
        <v>149.968765</v>
      </c>
      <c r="X52" s="4">
        <f t="shared" ref="X52:X64" si="52">W52/SQRT(ABS(V52))</f>
        <v>24.0514650120497</v>
      </c>
      <c r="Y52" s="4">
        <v>27.072657</v>
      </c>
      <c r="Z52" s="4">
        <v>-35.306484</v>
      </c>
      <c r="AA52" s="4">
        <v>149.955063</v>
      </c>
      <c r="AB52" s="4">
        <f t="shared" ref="AB52:AB64" si="53">AA52/SQRT(ABS(Z52))</f>
        <v>25.2367774778452</v>
      </c>
      <c r="AC52" s="4">
        <v>28.504469</v>
      </c>
      <c r="AE52" s="7"/>
      <c r="AF52" s="4">
        <v>38.928089</v>
      </c>
      <c r="AG52" s="4">
        <v>149.967545</v>
      </c>
      <c r="AH52" s="4">
        <f t="shared" ref="AH52:AH64" si="54">AG52/SQRT(ABS(AF52))</f>
        <v>24.0361961680172</v>
      </c>
      <c r="AI52" s="4">
        <v>25.854736</v>
      </c>
      <c r="AJ52" s="4"/>
      <c r="AK52" s="4"/>
      <c r="AL52" s="4" t="e">
        <f t="shared" ref="AL52:AL64" si="55">AK52/SQRT(ABS(AJ52))</f>
        <v>#DIV/0!</v>
      </c>
      <c r="AM52" s="4"/>
      <c r="AO52" s="7"/>
      <c r="AP52" s="4">
        <v>37.985447</v>
      </c>
      <c r="AQ52" s="4">
        <v>149.950989</v>
      </c>
      <c r="AR52" s="4">
        <f t="shared" ref="AR52:AR64" si="56">AQ52/SQRT(ABS(AP52))</f>
        <v>24.3299218415861</v>
      </c>
      <c r="AS52" s="4">
        <v>24.471432</v>
      </c>
      <c r="AT52" s="4">
        <v>-35.544376</v>
      </c>
      <c r="AU52" s="4">
        <v>149.965271</v>
      </c>
      <c r="AV52" s="4">
        <f t="shared" ref="AV52:AV64" si="57">AU52/SQRT(ABS(AT52))</f>
        <v>25.1538953341814</v>
      </c>
      <c r="AW52" s="4">
        <v>26.848888</v>
      </c>
      <c r="AY52" s="6"/>
      <c r="AZ52" s="5">
        <v>39.097797</v>
      </c>
      <c r="BA52" s="5">
        <v>149.964417</v>
      </c>
      <c r="BB52" s="5">
        <f t="shared" ref="BB52:BB64" si="58">BA52/SQRT(ABS(AZ52))</f>
        <v>23.9834733950507</v>
      </c>
      <c r="BC52" s="5">
        <v>28.280462</v>
      </c>
      <c r="BD52" s="5">
        <v>-35.868832</v>
      </c>
      <c r="BE52" s="5">
        <v>149.957962</v>
      </c>
      <c r="BF52" s="5">
        <f t="shared" ref="BF52:BF64" si="59">BE52/SQRT(ABS(BD52))</f>
        <v>25.0386501490274</v>
      </c>
      <c r="BG52" s="5">
        <v>30.370785</v>
      </c>
      <c r="BI52" s="7"/>
      <c r="BJ52" s="4">
        <v>38.438858</v>
      </c>
      <c r="BK52" s="4">
        <v>149.96756</v>
      </c>
      <c r="BL52" s="4">
        <f t="shared" ref="BL52:BL64" si="60">BK52/SQRT(ABS(BJ52))</f>
        <v>24.188675437988</v>
      </c>
      <c r="BM52" s="4">
        <v>24.763002</v>
      </c>
      <c r="BN52" s="4">
        <v>-34.194412</v>
      </c>
      <c r="BO52" s="4">
        <v>149.956726</v>
      </c>
      <c r="BP52" s="4">
        <f t="shared" ref="BP52:BP64" si="61">BO52/SQRT(ABS(BN52))</f>
        <v>25.6441542122683</v>
      </c>
      <c r="BQ52" s="4">
        <v>25.267574</v>
      </c>
      <c r="BS52" s="14">
        <f t="shared" ref="BS52:BS64" si="62">((ABS((B52-L52)/B52))+(ABS((B52-V52)/B52))+(ABS((B52-AF52)/B52))+(ABS((B52-AP52)/B52))+(ABS((B52-AZ52))/B52)+(ABS((B52-BJ52)/B52)))/6*100</f>
        <v>2.6106547438886</v>
      </c>
      <c r="BT52" s="14">
        <f t="shared" ref="BT52:BT64" si="63">((ABS((F52-P52)/F52))+(ABS((F52-Z52)/F52))+(ABS((F52-AT52)/F52))+(ABS((F52-BD52)/F52))+(ABS((F52-BN52)/F52)))/5*100</f>
        <v>2.70154189910741</v>
      </c>
    </row>
    <row r="53" spans="1:72">
      <c r="A53" s="7"/>
      <c r="B53" s="4">
        <v>69.889603</v>
      </c>
      <c r="C53" s="4">
        <v>199.996674</v>
      </c>
      <c r="D53" s="4">
        <f t="shared" si="48"/>
        <v>23.9230466157401</v>
      </c>
      <c r="E53" s="4">
        <v>24.326233</v>
      </c>
      <c r="F53" s="4">
        <v>-62.907242</v>
      </c>
      <c r="G53" s="4">
        <v>199.984665</v>
      </c>
      <c r="H53" s="4">
        <f t="shared" si="49"/>
        <v>25.2142684471283</v>
      </c>
      <c r="I53" s="4">
        <v>25.694098</v>
      </c>
      <c r="K53" s="7"/>
      <c r="L53" s="4">
        <v>71.982658</v>
      </c>
      <c r="M53" s="4">
        <v>199.994812</v>
      </c>
      <c r="N53" s="4">
        <f t="shared" si="50"/>
        <v>23.5724536425384</v>
      </c>
      <c r="O53" s="4">
        <v>24.840797</v>
      </c>
      <c r="P53" s="4">
        <v>-64.566071</v>
      </c>
      <c r="Q53" s="4">
        <v>199.997925</v>
      </c>
      <c r="R53" s="4">
        <f t="shared" si="51"/>
        <v>24.8899090786606</v>
      </c>
      <c r="S53" s="4">
        <v>25.519299</v>
      </c>
      <c r="U53" s="7"/>
      <c r="V53" s="4">
        <v>72.392906</v>
      </c>
      <c r="W53" s="4">
        <v>199.979858</v>
      </c>
      <c r="X53" s="4">
        <f t="shared" si="52"/>
        <v>23.5038090651417</v>
      </c>
      <c r="Y53" s="4">
        <v>27.033506</v>
      </c>
      <c r="Z53" s="4">
        <v>-66.257408</v>
      </c>
      <c r="AA53" s="4">
        <v>200.001312</v>
      </c>
      <c r="AB53" s="4">
        <f t="shared" si="53"/>
        <v>24.5705921748961</v>
      </c>
      <c r="AC53" s="4">
        <v>28.159689</v>
      </c>
      <c r="AE53" s="7"/>
      <c r="AF53" s="4">
        <v>72.912514</v>
      </c>
      <c r="AG53" s="4">
        <v>199.99794</v>
      </c>
      <c r="AH53" s="4">
        <f t="shared" si="54"/>
        <v>23.4220274700331</v>
      </c>
      <c r="AI53" s="4">
        <v>25.650837</v>
      </c>
      <c r="AJ53" s="4"/>
      <c r="AK53" s="4"/>
      <c r="AL53" s="4" t="e">
        <f t="shared" si="55"/>
        <v>#DIV/0!</v>
      </c>
      <c r="AM53" s="4"/>
      <c r="AO53" s="7"/>
      <c r="AP53" s="4">
        <v>71.463272</v>
      </c>
      <c r="AQ53" s="4">
        <v>199.995499</v>
      </c>
      <c r="AR53" s="4">
        <f t="shared" si="56"/>
        <v>23.6580406319653</v>
      </c>
      <c r="AS53" s="4">
        <v>24.554798</v>
      </c>
      <c r="AT53" s="4">
        <v>-67.021576</v>
      </c>
      <c r="AU53" s="4">
        <v>199.977463</v>
      </c>
      <c r="AV53" s="4">
        <f t="shared" si="57"/>
        <v>24.4272027108685</v>
      </c>
      <c r="AW53" s="4">
        <v>26.255741</v>
      </c>
      <c r="AY53" s="6"/>
      <c r="AZ53" s="5">
        <v>73.333107</v>
      </c>
      <c r="BA53" s="5">
        <v>199.9888</v>
      </c>
      <c r="BB53" s="5">
        <f t="shared" si="58"/>
        <v>23.3536964856471</v>
      </c>
      <c r="BC53" s="5">
        <v>28.314283</v>
      </c>
      <c r="BD53" s="5">
        <v>-67.890923</v>
      </c>
      <c r="BE53" s="5">
        <v>199.994614</v>
      </c>
      <c r="BF53" s="5">
        <f t="shared" si="59"/>
        <v>24.2723845129722</v>
      </c>
      <c r="BG53" s="5">
        <v>29.738377</v>
      </c>
      <c r="BI53" s="7"/>
      <c r="BJ53" s="4">
        <v>72.32785</v>
      </c>
      <c r="BK53" s="4">
        <v>199.969894</v>
      </c>
      <c r="BL53" s="4">
        <f t="shared" si="60"/>
        <v>23.5132054518049</v>
      </c>
      <c r="BM53" s="4">
        <v>24.536556</v>
      </c>
      <c r="BN53" s="4">
        <v>-64.124863</v>
      </c>
      <c r="BO53" s="4">
        <v>199.985428</v>
      </c>
      <c r="BP53" s="4">
        <f t="shared" si="61"/>
        <v>24.973828596096</v>
      </c>
      <c r="BQ53" s="4">
        <v>24.980736</v>
      </c>
      <c r="BS53" s="14">
        <f t="shared" si="62"/>
        <v>3.59488115373423</v>
      </c>
      <c r="BT53" s="14">
        <f t="shared" si="63"/>
        <v>4.87213570736419</v>
      </c>
    </row>
    <row r="54" spans="1:72">
      <c r="A54" s="7"/>
      <c r="B54" s="4">
        <v>113.338257</v>
      </c>
      <c r="C54" s="4">
        <v>249.97525</v>
      </c>
      <c r="D54" s="4">
        <f t="shared" si="48"/>
        <v>23.4805760170985</v>
      </c>
      <c r="E54" s="4">
        <v>24.282455</v>
      </c>
      <c r="F54" s="4">
        <v>-100.906548</v>
      </c>
      <c r="G54" s="4">
        <v>250.0121</v>
      </c>
      <c r="H54" s="4">
        <f t="shared" si="49"/>
        <v>24.8886507426099</v>
      </c>
      <c r="I54" s="4">
        <v>25.380058</v>
      </c>
      <c r="K54" s="7"/>
      <c r="L54" s="4">
        <v>116.877602</v>
      </c>
      <c r="M54" s="4">
        <v>250.008987</v>
      </c>
      <c r="N54" s="4">
        <f t="shared" si="50"/>
        <v>23.1254383752138</v>
      </c>
      <c r="O54" s="4">
        <v>24.937332</v>
      </c>
      <c r="P54" s="4">
        <v>-105.250565</v>
      </c>
      <c r="Q54" s="4">
        <v>249.993607</v>
      </c>
      <c r="R54" s="4">
        <f t="shared" si="51"/>
        <v>24.3678203846925</v>
      </c>
      <c r="S54" s="4">
        <v>25.478876</v>
      </c>
      <c r="U54" s="7"/>
      <c r="V54" s="4">
        <v>118.186325</v>
      </c>
      <c r="W54" s="4">
        <v>250.019562</v>
      </c>
      <c r="X54" s="4">
        <f t="shared" si="52"/>
        <v>22.9980162114061</v>
      </c>
      <c r="Y54" s="4">
        <v>27.0784</v>
      </c>
      <c r="Z54" s="4">
        <v>-108.01091</v>
      </c>
      <c r="AA54" s="4">
        <v>250.024109</v>
      </c>
      <c r="AB54" s="4">
        <f t="shared" si="53"/>
        <v>24.0573660167897</v>
      </c>
      <c r="AC54" s="4">
        <v>27.934488</v>
      </c>
      <c r="AE54" s="7"/>
      <c r="AF54" s="4">
        <v>118.659615</v>
      </c>
      <c r="AG54" s="4">
        <v>249.988159</v>
      </c>
      <c r="AH54" s="4">
        <f t="shared" si="54"/>
        <v>22.9492221941564</v>
      </c>
      <c r="AI54" s="4">
        <v>25.565228</v>
      </c>
      <c r="AJ54" s="4"/>
      <c r="AK54" s="4"/>
      <c r="AL54" s="4" t="e">
        <f t="shared" si="55"/>
        <v>#DIV/0!</v>
      </c>
      <c r="AM54" s="4"/>
      <c r="AO54" s="7"/>
      <c r="AP54" s="4">
        <v>116.753265</v>
      </c>
      <c r="AQ54" s="4">
        <v>249.995651</v>
      </c>
      <c r="AR54" s="4">
        <f t="shared" si="56"/>
        <v>23.1365146610981</v>
      </c>
      <c r="AS54" s="4">
        <v>24.624256</v>
      </c>
      <c r="AT54" s="4">
        <v>-109.07338</v>
      </c>
      <c r="AU54" s="4">
        <v>250.006729</v>
      </c>
      <c r="AV54" s="4">
        <f t="shared" si="57"/>
        <v>23.938245262395</v>
      </c>
      <c r="AW54" s="4">
        <v>25.89213</v>
      </c>
      <c r="AY54" s="6"/>
      <c r="AZ54" s="5">
        <v>119.55085</v>
      </c>
      <c r="BA54" s="5">
        <v>250.00383</v>
      </c>
      <c r="BB54" s="5">
        <f t="shared" si="58"/>
        <v>22.8649537829637</v>
      </c>
      <c r="BC54" s="5">
        <v>28.329353</v>
      </c>
      <c r="BD54" s="5">
        <v>-111.41452</v>
      </c>
      <c r="BE54" s="5">
        <v>250.002365</v>
      </c>
      <c r="BF54" s="5">
        <f t="shared" si="59"/>
        <v>23.6849907956667</v>
      </c>
      <c r="BG54" s="5">
        <v>29.313574</v>
      </c>
      <c r="BI54" s="7"/>
      <c r="BJ54" s="4">
        <v>118.356552</v>
      </c>
      <c r="BK54" s="4">
        <v>249.985474</v>
      </c>
      <c r="BL54" s="4">
        <f t="shared" si="60"/>
        <v>22.9783384206562</v>
      </c>
      <c r="BM54" s="4">
        <v>24.470764</v>
      </c>
      <c r="BN54" s="4">
        <v>-104.166893</v>
      </c>
      <c r="BO54" s="4">
        <v>250.002853</v>
      </c>
      <c r="BP54" s="4">
        <f t="shared" si="61"/>
        <v>24.4951503520843</v>
      </c>
      <c r="BQ54" s="4">
        <v>24.84263</v>
      </c>
      <c r="BS54" s="14">
        <f t="shared" si="62"/>
        <v>4.16962282500368</v>
      </c>
      <c r="BT54" s="14">
        <f t="shared" si="63"/>
        <v>6.61672184048948</v>
      </c>
    </row>
    <row r="55" spans="1:72">
      <c r="A55" s="7"/>
      <c r="B55" s="4">
        <v>163.349854</v>
      </c>
      <c r="C55" s="4">
        <v>299.983765</v>
      </c>
      <c r="D55" s="4">
        <f t="shared" si="48"/>
        <v>23.4713665695514</v>
      </c>
      <c r="E55" s="4">
        <v>24.361074</v>
      </c>
      <c r="F55" s="4">
        <v>-146.282913</v>
      </c>
      <c r="G55" s="4">
        <v>300.007599</v>
      </c>
      <c r="H55" s="4">
        <f t="shared" si="49"/>
        <v>24.8047843241671</v>
      </c>
      <c r="I55" s="4">
        <v>25.243084</v>
      </c>
      <c r="K55" s="7"/>
      <c r="L55" s="4">
        <v>170.525955</v>
      </c>
      <c r="M55" s="4">
        <v>299.980957</v>
      </c>
      <c r="N55" s="4">
        <f t="shared" si="50"/>
        <v>22.9719806124276</v>
      </c>
      <c r="O55" s="4">
        <v>25.124668</v>
      </c>
      <c r="P55" s="4">
        <v>-150.940735</v>
      </c>
      <c r="Q55" s="4">
        <v>299.98999</v>
      </c>
      <c r="R55" s="4">
        <f t="shared" si="51"/>
        <v>24.4176313891787</v>
      </c>
      <c r="S55" s="4">
        <v>25.551651</v>
      </c>
      <c r="U55" s="7"/>
      <c r="V55" s="4">
        <v>168.597916</v>
      </c>
      <c r="W55" s="4">
        <v>299.99234</v>
      </c>
      <c r="X55" s="4">
        <f t="shared" si="52"/>
        <v>23.1038344800531</v>
      </c>
      <c r="Y55" s="4">
        <v>27.200319</v>
      </c>
      <c r="Z55" s="4">
        <v>-153.160522</v>
      </c>
      <c r="AA55" s="4">
        <v>299.999451</v>
      </c>
      <c r="AB55" s="4">
        <f t="shared" si="53"/>
        <v>24.2408051704602</v>
      </c>
      <c r="AC55" s="4">
        <v>27.841789</v>
      </c>
      <c r="AE55" s="7"/>
      <c r="AF55" s="4">
        <v>171.332077</v>
      </c>
      <c r="AG55" s="4">
        <v>299.998535</v>
      </c>
      <c r="AH55" s="4">
        <f t="shared" si="54"/>
        <v>22.919217923964</v>
      </c>
      <c r="AI55" s="4">
        <v>25.566082</v>
      </c>
      <c r="AJ55" s="4"/>
      <c r="AK55" s="4"/>
      <c r="AL55" s="4" t="e">
        <f t="shared" si="55"/>
        <v>#DIV/0!</v>
      </c>
      <c r="AM55" s="4"/>
      <c r="AO55" s="7"/>
      <c r="AP55" s="4">
        <v>170.127777</v>
      </c>
      <c r="AQ55" s="4">
        <v>299.990387</v>
      </c>
      <c r="AR55" s="4">
        <f t="shared" si="56"/>
        <v>22.9995704287628</v>
      </c>
      <c r="AS55" s="4">
        <v>24.762732</v>
      </c>
      <c r="AT55" s="4">
        <v>-154.817459</v>
      </c>
      <c r="AU55" s="4">
        <v>299.995178</v>
      </c>
      <c r="AV55" s="4">
        <f t="shared" si="57"/>
        <v>24.110393948172</v>
      </c>
      <c r="AW55" s="4">
        <v>25.672161</v>
      </c>
      <c r="AY55" s="6"/>
      <c r="AZ55" s="5">
        <v>171.852829</v>
      </c>
      <c r="BA55" s="5">
        <v>299.994415</v>
      </c>
      <c r="BB55" s="5">
        <f t="shared" si="58"/>
        <v>22.8841521519738</v>
      </c>
      <c r="BC55" s="5">
        <v>28.378519</v>
      </c>
      <c r="BD55" s="5">
        <v>-159.665726</v>
      </c>
      <c r="BE55" s="5">
        <v>300.013611</v>
      </c>
      <c r="BF55" s="5">
        <f t="shared" si="59"/>
        <v>23.7429735215703</v>
      </c>
      <c r="BG55" s="5">
        <v>29.058144</v>
      </c>
      <c r="BI55" s="7"/>
      <c r="BJ55" s="4">
        <v>172.660614</v>
      </c>
      <c r="BK55" s="4">
        <v>299.966614</v>
      </c>
      <c r="BL55" s="4">
        <f t="shared" si="60"/>
        <v>22.8284424031835</v>
      </c>
      <c r="BM55" s="4">
        <v>24.505493</v>
      </c>
      <c r="BN55" s="4">
        <v>-150.394577</v>
      </c>
      <c r="BO55" s="4">
        <v>299.993347</v>
      </c>
      <c r="BP55" s="4">
        <f t="shared" si="61"/>
        <v>24.4622012701535</v>
      </c>
      <c r="BQ55" s="4">
        <v>24.838345</v>
      </c>
      <c r="BS55" s="14">
        <f t="shared" si="62"/>
        <v>4.59117275978711</v>
      </c>
      <c r="BT55" s="14">
        <f t="shared" si="63"/>
        <v>5.13586354409007</v>
      </c>
    </row>
    <row r="56" spans="1:72">
      <c r="A56" s="7"/>
      <c r="B56" s="4">
        <v>213.645737</v>
      </c>
      <c r="C56" s="4">
        <v>349.999115</v>
      </c>
      <c r="D56" s="4">
        <f t="shared" si="48"/>
        <v>23.9452750761373</v>
      </c>
      <c r="E56" s="4">
        <v>24.572485</v>
      </c>
      <c r="F56" s="4">
        <v>-189.794754</v>
      </c>
      <c r="G56" s="4">
        <v>349.997986</v>
      </c>
      <c r="H56" s="4">
        <f t="shared" si="49"/>
        <v>25.4052482601152</v>
      </c>
      <c r="I56" s="4">
        <v>25.215195</v>
      </c>
      <c r="K56" s="7"/>
      <c r="L56" s="4">
        <v>223.126007</v>
      </c>
      <c r="M56" s="4">
        <v>349.988098</v>
      </c>
      <c r="N56" s="4">
        <f t="shared" si="50"/>
        <v>23.4303177791862</v>
      </c>
      <c r="O56" s="4">
        <v>25.361059</v>
      </c>
      <c r="P56" s="4">
        <v>-195.505188</v>
      </c>
      <c r="Q56" s="4">
        <v>349.969055</v>
      </c>
      <c r="R56" s="4">
        <f t="shared" si="51"/>
        <v>25.0294036114489</v>
      </c>
      <c r="S56" s="4">
        <v>25.689537</v>
      </c>
      <c r="U56" s="7"/>
      <c r="V56" s="4">
        <v>220.598099</v>
      </c>
      <c r="W56" s="4">
        <v>349.969635</v>
      </c>
      <c r="X56" s="4">
        <f t="shared" si="52"/>
        <v>23.5629402383498</v>
      </c>
      <c r="Y56" s="4">
        <v>27.393942</v>
      </c>
      <c r="Z56" s="4">
        <v>-197.228256</v>
      </c>
      <c r="AA56" s="4">
        <v>350.018158</v>
      </c>
      <c r="AB56" s="4">
        <f t="shared" si="53"/>
        <v>24.9233265501988</v>
      </c>
      <c r="AC56" s="4">
        <v>27.898521</v>
      </c>
      <c r="AE56" s="7"/>
      <c r="AF56" s="4">
        <v>223.759293</v>
      </c>
      <c r="AG56" s="4">
        <v>349.979492</v>
      </c>
      <c r="AH56" s="4">
        <f t="shared" si="54"/>
        <v>23.3965625933803</v>
      </c>
      <c r="AI56" s="4">
        <v>25.63793</v>
      </c>
      <c r="AJ56" s="4"/>
      <c r="AK56" s="4"/>
      <c r="AL56" s="4" t="e">
        <f t="shared" si="55"/>
        <v>#DIV/0!</v>
      </c>
      <c r="AM56" s="4"/>
      <c r="AO56" s="7"/>
      <c r="AP56" s="4">
        <v>222.81813</v>
      </c>
      <c r="AQ56" s="4">
        <v>350.014374</v>
      </c>
      <c r="AR56" s="4">
        <f t="shared" si="56"/>
        <v>23.4482597986486</v>
      </c>
      <c r="AS56" s="4">
        <v>24.993622</v>
      </c>
      <c r="AT56" s="4">
        <v>-199.445465</v>
      </c>
      <c r="AU56" s="4">
        <v>349.982361</v>
      </c>
      <c r="AV56" s="4">
        <f t="shared" si="57"/>
        <v>24.7818699591249</v>
      </c>
      <c r="AW56" s="4">
        <v>25.642748</v>
      </c>
      <c r="AY56" s="6"/>
      <c r="AZ56" s="5">
        <v>224.406281</v>
      </c>
      <c r="BA56" s="5">
        <v>349.963287</v>
      </c>
      <c r="BB56" s="5">
        <f t="shared" si="58"/>
        <v>23.3617290546086</v>
      </c>
      <c r="BC56" s="5">
        <v>28.508156</v>
      </c>
      <c r="BD56" s="5">
        <v>-206.391052</v>
      </c>
      <c r="BE56" s="5">
        <v>349.980225</v>
      </c>
      <c r="BF56" s="5">
        <f t="shared" si="59"/>
        <v>24.3611661427762</v>
      </c>
      <c r="BG56" s="5">
        <v>28.973898</v>
      </c>
      <c r="BI56" s="7"/>
      <c r="BJ56" s="4">
        <v>225.99855</v>
      </c>
      <c r="BK56" s="4">
        <v>349.988708</v>
      </c>
      <c r="BL56" s="4">
        <f t="shared" si="60"/>
        <v>23.2809772353247</v>
      </c>
      <c r="BM56" s="4">
        <v>24.661938</v>
      </c>
      <c r="BN56" s="4">
        <v>-194.762848</v>
      </c>
      <c r="BO56" s="4">
        <v>350.008331</v>
      </c>
      <c r="BP56" s="4">
        <f t="shared" si="61"/>
        <v>25.0798724466009</v>
      </c>
      <c r="BQ56" s="4">
        <v>24.939032</v>
      </c>
      <c r="BS56" s="14">
        <f t="shared" si="62"/>
        <v>4.58952429273138</v>
      </c>
      <c r="BT56" s="14">
        <f t="shared" si="63"/>
        <v>4.67442203381448</v>
      </c>
    </row>
    <row r="57" spans="1:72">
      <c r="A57" s="7"/>
      <c r="B57" s="4">
        <v>266.809082</v>
      </c>
      <c r="C57" s="4">
        <v>400.001465</v>
      </c>
      <c r="D57" s="4">
        <f t="shared" si="48"/>
        <v>24.4884488933296</v>
      </c>
      <c r="E57" s="4">
        <v>24.948349</v>
      </c>
      <c r="F57" s="4">
        <v>-235.449219</v>
      </c>
      <c r="G57" s="4">
        <v>399.995941</v>
      </c>
      <c r="H57" s="4">
        <f t="shared" si="49"/>
        <v>26.0679546748403</v>
      </c>
      <c r="I57" s="4">
        <v>25.302261</v>
      </c>
      <c r="K57" s="7"/>
      <c r="L57" s="4">
        <v>278.880524</v>
      </c>
      <c r="M57" s="4">
        <v>399.977448</v>
      </c>
      <c r="N57" s="4">
        <f t="shared" si="50"/>
        <v>23.9511522934617</v>
      </c>
      <c r="O57" s="4">
        <v>25.664551</v>
      </c>
      <c r="P57" s="4">
        <v>-242.246811</v>
      </c>
      <c r="Q57" s="4">
        <v>399.988312</v>
      </c>
      <c r="R57" s="4">
        <f t="shared" si="51"/>
        <v>25.6991208561021</v>
      </c>
      <c r="S57" s="4">
        <v>25.932409</v>
      </c>
      <c r="U57" s="7"/>
      <c r="V57" s="4">
        <v>274.428375</v>
      </c>
      <c r="W57" s="4">
        <v>399.990295</v>
      </c>
      <c r="X57" s="4">
        <f t="shared" si="52"/>
        <v>24.1454301715905</v>
      </c>
      <c r="Y57" s="4">
        <v>27.667168</v>
      </c>
      <c r="Z57" s="4">
        <v>-243.889709</v>
      </c>
      <c r="AA57" s="4">
        <v>399.982208</v>
      </c>
      <c r="AB57" s="4">
        <f t="shared" si="53"/>
        <v>25.6120261001083</v>
      </c>
      <c r="AC57" s="4">
        <v>28.055679</v>
      </c>
      <c r="AE57" s="7"/>
      <c r="AF57" s="4">
        <v>279.065735</v>
      </c>
      <c r="AG57" s="4">
        <v>400.010468</v>
      </c>
      <c r="AH57" s="4">
        <f t="shared" si="54"/>
        <v>23.9451796187409</v>
      </c>
      <c r="AI57" s="4">
        <v>25.802973</v>
      </c>
      <c r="AJ57" s="4"/>
      <c r="AK57" s="4"/>
      <c r="AL57" s="4" t="e">
        <f t="shared" si="55"/>
        <v>#DIV/0!</v>
      </c>
      <c r="AM57" s="4"/>
      <c r="AO57" s="7"/>
      <c r="AP57" s="4">
        <v>278.260529</v>
      </c>
      <c r="AQ57" s="4">
        <v>400.016785</v>
      </c>
      <c r="AR57" s="4">
        <f t="shared" si="56"/>
        <v>23.9801785167148</v>
      </c>
      <c r="AS57" s="4">
        <v>25.314703</v>
      </c>
      <c r="AT57" s="4">
        <v>-246.510284</v>
      </c>
      <c r="AU57" s="4">
        <v>399.967468</v>
      </c>
      <c r="AV57" s="4">
        <f t="shared" si="57"/>
        <v>25.4745867566886</v>
      </c>
      <c r="AW57" s="4">
        <v>25.794029</v>
      </c>
      <c r="AY57" s="6"/>
      <c r="AZ57" s="5">
        <v>279.214539</v>
      </c>
      <c r="BA57" s="5">
        <v>400.022034</v>
      </c>
      <c r="BB57" s="5">
        <f t="shared" si="58"/>
        <v>23.9394902941868</v>
      </c>
      <c r="BC57" s="5">
        <v>28.731739</v>
      </c>
      <c r="BD57" s="5">
        <v>-254.970261</v>
      </c>
      <c r="BE57" s="5">
        <v>400.015442</v>
      </c>
      <c r="BF57" s="5">
        <f t="shared" si="59"/>
        <v>25.0513994928622</v>
      </c>
      <c r="BG57" s="5">
        <v>29.046429</v>
      </c>
      <c r="BI57" s="7"/>
      <c r="BJ57" s="4">
        <v>281.808167</v>
      </c>
      <c r="BK57" s="4">
        <v>399.987701</v>
      </c>
      <c r="BL57" s="4">
        <f t="shared" si="60"/>
        <v>23.8270266239913</v>
      </c>
      <c r="BM57" s="4">
        <v>24.858723</v>
      </c>
      <c r="BN57" s="4">
        <v>-241.756012</v>
      </c>
      <c r="BO57" s="4">
        <v>400.004608</v>
      </c>
      <c r="BP57" s="4">
        <f t="shared" si="61"/>
        <v>25.7262421352811</v>
      </c>
      <c r="BQ57" s="4">
        <v>25.085365</v>
      </c>
      <c r="BS57" s="14">
        <f t="shared" si="62"/>
        <v>4.42284900681655</v>
      </c>
      <c r="BT57" s="14">
        <f t="shared" si="63"/>
        <v>4.4278747002342</v>
      </c>
    </row>
    <row r="58" spans="1:72">
      <c r="A58" s="7"/>
      <c r="B58" s="4">
        <v>322.019867</v>
      </c>
      <c r="C58" s="4">
        <v>450.013306</v>
      </c>
      <c r="D58" s="4">
        <f t="shared" si="48"/>
        <v>25.0774874673008</v>
      </c>
      <c r="E58" s="4">
        <v>25.375425</v>
      </c>
      <c r="F58" s="4">
        <v>-283.667877</v>
      </c>
      <c r="G58" s="4">
        <v>449.9776</v>
      </c>
      <c r="H58" s="4">
        <f t="shared" si="49"/>
        <v>26.716884676614</v>
      </c>
      <c r="I58" s="4">
        <v>25.489183</v>
      </c>
      <c r="K58" s="7"/>
      <c r="L58" s="4">
        <v>336.863312</v>
      </c>
      <c r="M58" s="4">
        <v>450.018402</v>
      </c>
      <c r="N58" s="4">
        <f t="shared" si="50"/>
        <v>24.519037396645</v>
      </c>
      <c r="O58" s="4">
        <v>26.046032</v>
      </c>
      <c r="P58" s="4">
        <v>-292.987793</v>
      </c>
      <c r="Q58" s="4">
        <v>449.985901</v>
      </c>
      <c r="R58" s="4">
        <f t="shared" si="51"/>
        <v>26.289004663775</v>
      </c>
      <c r="S58" s="4">
        <v>26.256594</v>
      </c>
      <c r="U58" s="7"/>
      <c r="V58" s="4">
        <v>330.261444</v>
      </c>
      <c r="W58" s="4">
        <v>450.011322</v>
      </c>
      <c r="X58" s="4">
        <f t="shared" si="52"/>
        <v>24.7625008110755</v>
      </c>
      <c r="Y58" s="4">
        <v>27.976408</v>
      </c>
      <c r="Z58" s="4">
        <v>-294.075775</v>
      </c>
      <c r="AA58" s="4">
        <v>449.964935</v>
      </c>
      <c r="AB58" s="4">
        <f t="shared" si="53"/>
        <v>26.2391067352179</v>
      </c>
      <c r="AC58" s="4">
        <v>28.331018</v>
      </c>
      <c r="AE58" s="7"/>
      <c r="AF58" s="4">
        <v>335.930206</v>
      </c>
      <c r="AG58" s="4">
        <v>450.015808</v>
      </c>
      <c r="AH58" s="4">
        <f t="shared" si="54"/>
        <v>24.5529252508299</v>
      </c>
      <c r="AI58" s="4">
        <v>26.048931</v>
      </c>
      <c r="AJ58" s="4"/>
      <c r="AK58" s="4"/>
      <c r="AL58" s="4" t="e">
        <f t="shared" si="55"/>
        <v>#DIV/0!</v>
      </c>
      <c r="AM58" s="4"/>
      <c r="AO58" s="7"/>
      <c r="AP58" s="4">
        <v>336.31427</v>
      </c>
      <c r="AQ58" s="4">
        <v>450.015137</v>
      </c>
      <c r="AR58" s="4">
        <f t="shared" si="56"/>
        <v>24.5388651885312</v>
      </c>
      <c r="AS58" s="4">
        <v>25.706825</v>
      </c>
      <c r="AT58" s="4">
        <v>-296.439056</v>
      </c>
      <c r="AU58" s="4">
        <v>449.965485</v>
      </c>
      <c r="AV58" s="4">
        <f t="shared" si="57"/>
        <v>26.1343372599968</v>
      </c>
      <c r="AW58" s="4">
        <v>26.062523</v>
      </c>
      <c r="AY58" s="6"/>
      <c r="AZ58" s="5">
        <v>336.36969</v>
      </c>
      <c r="BA58" s="5">
        <v>450.003784</v>
      </c>
      <c r="BB58" s="5">
        <f t="shared" si="58"/>
        <v>24.5362245869193</v>
      </c>
      <c r="BC58" s="5">
        <v>29.074354</v>
      </c>
      <c r="BD58" s="5">
        <v>-307.663971</v>
      </c>
      <c r="BE58" s="5">
        <v>449.998535</v>
      </c>
      <c r="BF58" s="5">
        <f t="shared" si="59"/>
        <v>25.6550449151407</v>
      </c>
      <c r="BG58" s="5">
        <v>29.228554</v>
      </c>
      <c r="BI58" s="7"/>
      <c r="BJ58" s="4">
        <v>340.287659</v>
      </c>
      <c r="BK58" s="4">
        <v>449.974457</v>
      </c>
      <c r="BL58" s="4">
        <f t="shared" si="60"/>
        <v>24.3929745128113</v>
      </c>
      <c r="BM58" s="4">
        <v>25.157093</v>
      </c>
      <c r="BN58" s="4">
        <v>-292.125427</v>
      </c>
      <c r="BO58" s="4">
        <v>449.962311</v>
      </c>
      <c r="BP58" s="4">
        <f t="shared" si="61"/>
        <v>26.3263989640708</v>
      </c>
      <c r="BQ58" s="4">
        <v>25.325272</v>
      </c>
      <c r="BS58" s="14">
        <f t="shared" si="62"/>
        <v>4.34276409618749</v>
      </c>
      <c r="BT58" s="14">
        <f t="shared" si="63"/>
        <v>4.57948483183382</v>
      </c>
    </row>
    <row r="59" spans="1:72">
      <c r="A59" s="7"/>
      <c r="B59" s="4">
        <v>386.085785</v>
      </c>
      <c r="C59" s="4">
        <v>500.030212</v>
      </c>
      <c r="D59" s="4">
        <f t="shared" si="48"/>
        <v>25.4480400372957</v>
      </c>
      <c r="E59" s="4">
        <v>25.887106</v>
      </c>
      <c r="F59" s="4">
        <v>-337.987885</v>
      </c>
      <c r="G59" s="4">
        <v>499.989441</v>
      </c>
      <c r="H59" s="4">
        <f t="shared" si="49"/>
        <v>27.1963277331466</v>
      </c>
      <c r="I59" s="4">
        <v>25.851969</v>
      </c>
      <c r="K59" s="7"/>
      <c r="L59" s="4">
        <v>403.59668</v>
      </c>
      <c r="M59" s="4">
        <v>499.964508</v>
      </c>
      <c r="N59" s="4">
        <f t="shared" si="50"/>
        <v>24.8865894147089</v>
      </c>
      <c r="O59" s="4">
        <v>26.503313</v>
      </c>
      <c r="P59" s="4">
        <v>-351.62088</v>
      </c>
      <c r="Q59" s="4">
        <v>500.02066</v>
      </c>
      <c r="R59" s="4">
        <f t="shared" si="51"/>
        <v>26.6655546020186</v>
      </c>
      <c r="S59" s="4">
        <v>26.636169</v>
      </c>
      <c r="U59" s="7"/>
      <c r="V59" s="4">
        <v>393.044373</v>
      </c>
      <c r="W59" s="4">
        <v>500.021667</v>
      </c>
      <c r="X59" s="4">
        <f t="shared" si="52"/>
        <v>25.2213327609005</v>
      </c>
      <c r="Y59" s="4">
        <v>28.361097</v>
      </c>
      <c r="Z59" s="4">
        <v>-352.359894</v>
      </c>
      <c r="AA59" s="4">
        <v>499.98056</v>
      </c>
      <c r="AB59" s="4">
        <f t="shared" si="53"/>
        <v>26.6354404823774</v>
      </c>
      <c r="AC59" s="4">
        <v>28.671873</v>
      </c>
      <c r="AE59" s="7"/>
      <c r="AF59" s="4">
        <v>401.506226</v>
      </c>
      <c r="AG59" s="4">
        <v>499.977997</v>
      </c>
      <c r="AH59" s="4">
        <f t="shared" si="54"/>
        <v>24.9519648698655</v>
      </c>
      <c r="AI59" s="4">
        <v>26.409586</v>
      </c>
      <c r="AJ59" s="4"/>
      <c r="AK59" s="4"/>
      <c r="AL59" s="4" t="e">
        <f t="shared" si="55"/>
        <v>#DIV/0!</v>
      </c>
      <c r="AM59" s="4"/>
      <c r="AO59" s="7"/>
      <c r="AP59" s="4">
        <v>402.802399</v>
      </c>
      <c r="AQ59" s="4">
        <v>499.974548</v>
      </c>
      <c r="AR59" s="4">
        <f t="shared" si="56"/>
        <v>24.9116143581722</v>
      </c>
      <c r="AS59" s="4">
        <v>26.141369</v>
      </c>
      <c r="AT59" s="4">
        <v>-354.229218</v>
      </c>
      <c r="AU59" s="4">
        <v>499.977386</v>
      </c>
      <c r="AV59" s="4">
        <f t="shared" si="57"/>
        <v>26.5648991452093</v>
      </c>
      <c r="AW59" s="4">
        <v>26.39456</v>
      </c>
      <c r="AY59" s="6"/>
      <c r="AZ59" s="5">
        <v>402.099365</v>
      </c>
      <c r="BA59" s="5">
        <v>499.973053</v>
      </c>
      <c r="BB59" s="5">
        <f t="shared" si="58"/>
        <v>24.9333081335034</v>
      </c>
      <c r="BC59" s="5">
        <v>29.524239</v>
      </c>
      <c r="BD59" s="5">
        <v>-369.688293</v>
      </c>
      <c r="BE59" s="5">
        <v>499.984039</v>
      </c>
      <c r="BF59" s="5">
        <f t="shared" si="59"/>
        <v>26.003888285958</v>
      </c>
      <c r="BG59" s="5">
        <v>29.589348</v>
      </c>
      <c r="BI59" s="7"/>
      <c r="BJ59" s="4">
        <v>407.363342</v>
      </c>
      <c r="BK59" s="4">
        <v>500.030182</v>
      </c>
      <c r="BL59" s="4">
        <f t="shared" si="60"/>
        <v>24.7745198823419</v>
      </c>
      <c r="BM59" s="4">
        <v>25.562347</v>
      </c>
      <c r="BN59" s="4">
        <v>-349.650543</v>
      </c>
      <c r="BO59" s="4">
        <v>499.980652</v>
      </c>
      <c r="BP59" s="4">
        <f t="shared" si="61"/>
        <v>26.7384418102616</v>
      </c>
      <c r="BQ59" s="4">
        <v>25.640162</v>
      </c>
      <c r="BS59" s="14">
        <f t="shared" si="62"/>
        <v>4.05340292443038</v>
      </c>
      <c r="BT59" s="14">
        <f t="shared" si="63"/>
        <v>5.184174160562</v>
      </c>
    </row>
    <row r="60" spans="1:72">
      <c r="A60" s="7"/>
      <c r="B60" s="4">
        <v>457.700775</v>
      </c>
      <c r="C60" s="4">
        <v>550.009521</v>
      </c>
      <c r="D60" s="4">
        <f t="shared" si="48"/>
        <v>25.7086566170104</v>
      </c>
      <c r="E60" s="4">
        <v>26.560932</v>
      </c>
      <c r="F60" s="4">
        <v>-403.000763</v>
      </c>
      <c r="G60" s="4">
        <v>550.007263</v>
      </c>
      <c r="H60" s="4">
        <f t="shared" si="49"/>
        <v>27.3977873359631</v>
      </c>
      <c r="I60" s="4">
        <v>26.359186</v>
      </c>
      <c r="K60" s="7"/>
      <c r="L60" s="4">
        <v>481.212128</v>
      </c>
      <c r="M60" s="4">
        <v>549.980164</v>
      </c>
      <c r="N60" s="4">
        <f t="shared" si="50"/>
        <v>25.0714091298161</v>
      </c>
      <c r="O60" s="4">
        <v>27.015499</v>
      </c>
      <c r="P60" s="4">
        <v>-419.797546</v>
      </c>
      <c r="Q60" s="4">
        <v>549.97168</v>
      </c>
      <c r="R60" s="4">
        <f t="shared" si="51"/>
        <v>26.8423403627919</v>
      </c>
      <c r="S60" s="4">
        <v>27.120659</v>
      </c>
      <c r="U60" s="7"/>
      <c r="V60" s="4">
        <v>462.377991</v>
      </c>
      <c r="W60" s="4">
        <v>549.987976</v>
      </c>
      <c r="X60" s="4">
        <f t="shared" si="52"/>
        <v>25.5772953282542</v>
      </c>
      <c r="Y60" s="4">
        <v>28.828968</v>
      </c>
      <c r="Z60" s="4">
        <v>-418.537811</v>
      </c>
      <c r="AA60" s="4">
        <v>549.984924</v>
      </c>
      <c r="AB60" s="4">
        <f t="shared" si="53"/>
        <v>26.8833530571577</v>
      </c>
      <c r="AC60" s="4">
        <v>29.159752</v>
      </c>
      <c r="AE60" s="7"/>
      <c r="AF60" s="4">
        <v>476.402405</v>
      </c>
      <c r="AG60" s="4">
        <v>549.985352</v>
      </c>
      <c r="AH60" s="4">
        <f t="shared" si="54"/>
        <v>25.1978885238554</v>
      </c>
      <c r="AI60" s="4">
        <v>26.908419</v>
      </c>
      <c r="AJ60" s="4"/>
      <c r="AK60" s="4"/>
      <c r="AL60" s="4" t="e">
        <f t="shared" si="55"/>
        <v>#DIV/0!</v>
      </c>
      <c r="AM60" s="4"/>
      <c r="AO60" s="7"/>
      <c r="AP60" s="4">
        <v>478.445129</v>
      </c>
      <c r="AQ60" s="4">
        <v>549.981628</v>
      </c>
      <c r="AR60" s="4">
        <f t="shared" si="56"/>
        <v>25.1438694739706</v>
      </c>
      <c r="AS60" s="4">
        <v>26.632572</v>
      </c>
      <c r="AT60" s="4">
        <v>-421.18869</v>
      </c>
      <c r="AU60" s="4">
        <v>549.941223</v>
      </c>
      <c r="AV60" s="4">
        <f t="shared" si="57"/>
        <v>26.7964908689869</v>
      </c>
      <c r="AW60" s="4">
        <v>26.771757</v>
      </c>
      <c r="AY60" s="6"/>
      <c r="AZ60" s="5">
        <v>476.694275</v>
      </c>
      <c r="BA60" s="5">
        <v>549.971497</v>
      </c>
      <c r="BB60" s="5">
        <f t="shared" si="58"/>
        <v>25.1895386906416</v>
      </c>
      <c r="BC60" s="5">
        <v>30.062185</v>
      </c>
      <c r="BD60" s="5">
        <v>-441.713776</v>
      </c>
      <c r="BE60" s="5">
        <v>549.940735</v>
      </c>
      <c r="BF60" s="5">
        <f t="shared" si="59"/>
        <v>26.1664868604711</v>
      </c>
      <c r="BG60" s="5">
        <v>30.033016</v>
      </c>
      <c r="BI60" s="7"/>
      <c r="BJ60" s="4">
        <v>485.633362</v>
      </c>
      <c r="BK60" s="4">
        <v>549.906189</v>
      </c>
      <c r="BL60" s="4">
        <f t="shared" si="60"/>
        <v>24.9536655743366</v>
      </c>
      <c r="BM60" s="4">
        <v>26.068348</v>
      </c>
      <c r="BN60" s="4">
        <v>-417.088501</v>
      </c>
      <c r="BO60" s="4">
        <v>549.980408</v>
      </c>
      <c r="BP60" s="4">
        <f t="shared" si="61"/>
        <v>26.9297989145236</v>
      </c>
      <c r="BQ60" s="4">
        <v>26.085875</v>
      </c>
      <c r="BS60" s="14">
        <f t="shared" si="62"/>
        <v>4.1715987918089</v>
      </c>
      <c r="BT60" s="14">
        <f t="shared" si="63"/>
        <v>5.12765823225005</v>
      </c>
    </row>
    <row r="61" spans="1:72">
      <c r="A61" s="7"/>
      <c r="B61" s="4">
        <v>545.978943</v>
      </c>
      <c r="C61" s="4">
        <v>599.960938</v>
      </c>
      <c r="D61" s="4">
        <f t="shared" si="48"/>
        <v>25.6764529743489</v>
      </c>
      <c r="E61" s="4">
        <v>27.407101</v>
      </c>
      <c r="F61" s="4">
        <v>-481.291443</v>
      </c>
      <c r="G61" s="4">
        <v>599.938965</v>
      </c>
      <c r="H61" s="4">
        <f t="shared" si="49"/>
        <v>27.346578662398</v>
      </c>
      <c r="I61" s="4">
        <v>27.005291</v>
      </c>
      <c r="K61" s="7"/>
      <c r="L61" s="4">
        <v>572.042908</v>
      </c>
      <c r="M61" s="4">
        <v>599.964233</v>
      </c>
      <c r="N61" s="4">
        <f t="shared" si="50"/>
        <v>25.0848239681407</v>
      </c>
      <c r="O61" s="4">
        <v>27.60478</v>
      </c>
      <c r="P61" s="4">
        <v>-501.490967</v>
      </c>
      <c r="Q61" s="4">
        <v>600.031982</v>
      </c>
      <c r="R61" s="4">
        <f t="shared" si="51"/>
        <v>26.7943262895732</v>
      </c>
      <c r="S61" s="4">
        <v>27.781712</v>
      </c>
      <c r="U61" s="7"/>
      <c r="V61" s="4">
        <v>547.160583</v>
      </c>
      <c r="W61" s="4">
        <v>599.976379</v>
      </c>
      <c r="X61" s="4">
        <f t="shared" si="52"/>
        <v>25.6493728556716</v>
      </c>
      <c r="Y61" s="4">
        <v>29.348465</v>
      </c>
      <c r="Z61" s="4">
        <v>-497.34024</v>
      </c>
      <c r="AA61" s="4">
        <v>599.942078</v>
      </c>
      <c r="AB61" s="4">
        <f t="shared" si="53"/>
        <v>26.9018733161926</v>
      </c>
      <c r="AC61" s="4">
        <v>29.689444</v>
      </c>
      <c r="AE61" s="7"/>
      <c r="AF61" s="4">
        <v>567.529968</v>
      </c>
      <c r="AG61" s="4">
        <v>600.041504</v>
      </c>
      <c r="AH61" s="4">
        <f t="shared" si="54"/>
        <v>25.1876060130335</v>
      </c>
      <c r="AI61" s="4">
        <v>27.467751</v>
      </c>
      <c r="AJ61" s="4"/>
      <c r="AK61" s="4"/>
      <c r="AL61" s="4" t="e">
        <f t="shared" si="55"/>
        <v>#DIV/0!</v>
      </c>
      <c r="AM61" s="4"/>
      <c r="AO61" s="7"/>
      <c r="AP61" s="4">
        <v>570.970764</v>
      </c>
      <c r="AQ61" s="4">
        <v>599.987183</v>
      </c>
      <c r="AR61" s="4">
        <f t="shared" si="56"/>
        <v>25.1093249689024</v>
      </c>
      <c r="AS61" s="4">
        <v>27.179228</v>
      </c>
      <c r="AT61" s="4">
        <v>-500.444427</v>
      </c>
      <c r="AU61" s="4">
        <v>600.016968</v>
      </c>
      <c r="AV61" s="4">
        <f t="shared" si="57"/>
        <v>26.821656941165</v>
      </c>
      <c r="AW61" s="4">
        <v>27.285631</v>
      </c>
      <c r="AY61" s="6"/>
      <c r="AZ61" s="5">
        <v>568.507874</v>
      </c>
      <c r="BA61" s="5">
        <v>600.043274</v>
      </c>
      <c r="BB61" s="5">
        <f t="shared" si="58"/>
        <v>25.1660079773651</v>
      </c>
      <c r="BC61" s="5">
        <v>30.676363</v>
      </c>
      <c r="BD61" s="5">
        <v>-527.904846</v>
      </c>
      <c r="BE61" s="5">
        <v>599.94458</v>
      </c>
      <c r="BF61" s="5">
        <f t="shared" si="59"/>
        <v>26.1115895153679</v>
      </c>
      <c r="BG61" s="5">
        <v>30.602907</v>
      </c>
      <c r="BI61" s="7"/>
      <c r="BJ61" s="4">
        <v>579.729187</v>
      </c>
      <c r="BK61" s="4">
        <v>599.953918</v>
      </c>
      <c r="BL61" s="4">
        <f t="shared" si="60"/>
        <v>24.9175484223902</v>
      </c>
      <c r="BM61" s="4">
        <v>26.730127</v>
      </c>
      <c r="BN61" s="4">
        <v>-497.495209</v>
      </c>
      <c r="BO61" s="4">
        <v>599.960693</v>
      </c>
      <c r="BP61" s="4">
        <f t="shared" si="61"/>
        <v>26.89851762475</v>
      </c>
      <c r="BQ61" s="4">
        <v>26.694658</v>
      </c>
      <c r="BS61" s="14">
        <f t="shared" si="62"/>
        <v>3.97047137890567</v>
      </c>
      <c r="BT61" s="14">
        <f t="shared" si="63"/>
        <v>4.91255249680389</v>
      </c>
    </row>
    <row r="62" spans="1:72">
      <c r="A62" s="7"/>
      <c r="B62" s="4">
        <v>644.891724</v>
      </c>
      <c r="C62" s="4">
        <v>649.941833</v>
      </c>
      <c r="D62" s="4">
        <f t="shared" si="48"/>
        <v>25.5935829673239</v>
      </c>
      <c r="E62" s="4">
        <v>28.318588</v>
      </c>
      <c r="F62" s="4">
        <v>-569.857117</v>
      </c>
      <c r="G62" s="4">
        <v>649.966003</v>
      </c>
      <c r="H62" s="4">
        <f t="shared" si="49"/>
        <v>27.2274928593044</v>
      </c>
      <c r="I62" s="4">
        <v>27.733011</v>
      </c>
      <c r="K62" s="7"/>
      <c r="L62" s="4">
        <v>677.137085</v>
      </c>
      <c r="M62" s="4">
        <v>650.000427</v>
      </c>
      <c r="N62" s="4">
        <f t="shared" si="50"/>
        <v>24.9790169176354</v>
      </c>
      <c r="O62" s="4">
        <v>28.354095</v>
      </c>
      <c r="P62" s="4">
        <v>-590.65863</v>
      </c>
      <c r="Q62" s="4">
        <v>650.008362</v>
      </c>
      <c r="R62" s="4">
        <f t="shared" si="51"/>
        <v>26.7454966401206</v>
      </c>
      <c r="S62" s="4">
        <v>28.618017</v>
      </c>
      <c r="U62" s="7"/>
      <c r="V62" s="4">
        <v>643.608643</v>
      </c>
      <c r="W62" s="4">
        <v>649.948486</v>
      </c>
      <c r="X62" s="4">
        <f t="shared" si="52"/>
        <v>25.6193438516226</v>
      </c>
      <c r="Y62" s="4">
        <v>29.986351</v>
      </c>
      <c r="Z62" s="4">
        <v>-586.836914</v>
      </c>
      <c r="AA62" s="4">
        <v>649.936768</v>
      </c>
      <c r="AB62" s="4">
        <f t="shared" si="53"/>
        <v>26.829488569486</v>
      </c>
      <c r="AC62" s="4">
        <v>30.335524</v>
      </c>
      <c r="AE62" s="7"/>
      <c r="AF62" s="4">
        <v>670.338013</v>
      </c>
      <c r="AG62" s="4">
        <v>649.892395</v>
      </c>
      <c r="AH62" s="4">
        <f t="shared" si="54"/>
        <v>25.1012027154387</v>
      </c>
      <c r="AI62" s="4">
        <v>28.132378</v>
      </c>
      <c r="AJ62" s="4"/>
      <c r="AK62" s="4"/>
      <c r="AL62" s="4" t="e">
        <f t="shared" si="55"/>
        <v>#DIV/0!</v>
      </c>
      <c r="AM62" s="4"/>
      <c r="AO62" s="7"/>
      <c r="AP62" s="4">
        <v>674.008789</v>
      </c>
      <c r="AQ62" s="4">
        <v>650.004395</v>
      </c>
      <c r="AR62" s="4">
        <f t="shared" si="56"/>
        <v>25.0370705597326</v>
      </c>
      <c r="AS62" s="4">
        <v>27.888649</v>
      </c>
      <c r="AT62" s="4">
        <v>-587.832642</v>
      </c>
      <c r="AU62" s="4">
        <v>649.968201</v>
      </c>
      <c r="AV62" s="4">
        <f t="shared" si="57"/>
        <v>26.8080522019561</v>
      </c>
      <c r="AW62" s="4">
        <v>27.870335</v>
      </c>
      <c r="AY62" s="6"/>
      <c r="AZ62" s="5">
        <v>672.428101</v>
      </c>
      <c r="BA62" s="5">
        <v>649.961121</v>
      </c>
      <c r="BB62" s="5">
        <f t="shared" si="58"/>
        <v>25.0648120173287</v>
      </c>
      <c r="BC62" s="5">
        <v>31.317541</v>
      </c>
      <c r="BD62" s="5">
        <v>-619.925903</v>
      </c>
      <c r="BE62" s="5">
        <v>649.964294</v>
      </c>
      <c r="BF62" s="5">
        <f t="shared" si="59"/>
        <v>26.104754154899</v>
      </c>
      <c r="BG62" s="5">
        <v>31.212362</v>
      </c>
      <c r="BI62" s="7"/>
      <c r="BJ62" s="4">
        <v>683.92511</v>
      </c>
      <c r="BK62" s="4">
        <v>649.940308</v>
      </c>
      <c r="BL62" s="4">
        <f t="shared" si="60"/>
        <v>24.852449352155</v>
      </c>
      <c r="BM62" s="4">
        <v>27.502075</v>
      </c>
      <c r="BN62" s="4">
        <v>-584.896057</v>
      </c>
      <c r="BO62" s="4">
        <v>649.946228</v>
      </c>
      <c r="BP62" s="4">
        <f t="shared" si="61"/>
        <v>26.8743569242722</v>
      </c>
      <c r="BQ62" s="4">
        <v>27.442564</v>
      </c>
      <c r="BS62" s="14">
        <f t="shared" si="62"/>
        <v>3.99709370436889</v>
      </c>
      <c r="BT62" s="14">
        <f t="shared" si="63"/>
        <v>4.24192512102994</v>
      </c>
    </row>
    <row r="63" spans="1:72">
      <c r="A63" s="7"/>
      <c r="B63" s="4">
        <v>761.534241</v>
      </c>
      <c r="C63" s="4">
        <v>699.954468</v>
      </c>
      <c r="D63" s="4">
        <f t="shared" si="48"/>
        <v>25.364427973261</v>
      </c>
      <c r="E63" s="4">
        <v>29.32552</v>
      </c>
      <c r="F63" s="4">
        <v>-663.711853</v>
      </c>
      <c r="G63" s="4">
        <v>699.947388</v>
      </c>
      <c r="H63" s="4">
        <f t="shared" si="49"/>
        <v>27.1691224041023</v>
      </c>
      <c r="I63" s="4">
        <v>28.492296</v>
      </c>
      <c r="K63" s="7"/>
      <c r="L63" s="4">
        <v>794.668518</v>
      </c>
      <c r="M63" s="4">
        <v>699.973572</v>
      </c>
      <c r="N63" s="4">
        <f t="shared" si="50"/>
        <v>24.8306814915134</v>
      </c>
      <c r="O63" s="4">
        <v>29.254446</v>
      </c>
      <c r="P63" s="4">
        <v>-688.829529</v>
      </c>
      <c r="Q63" s="4">
        <v>700.044373</v>
      </c>
      <c r="R63" s="4">
        <f t="shared" si="51"/>
        <v>26.6728664759735</v>
      </c>
      <c r="S63" s="4">
        <v>29.610725</v>
      </c>
      <c r="U63" s="7"/>
      <c r="V63" s="4">
        <v>754.209534</v>
      </c>
      <c r="W63" s="4">
        <v>699.935547</v>
      </c>
      <c r="X63" s="4">
        <f t="shared" si="52"/>
        <v>25.4866081114471</v>
      </c>
      <c r="Y63" s="4">
        <v>30.741201</v>
      </c>
      <c r="Z63" s="4">
        <v>-681.492981</v>
      </c>
      <c r="AA63" s="4">
        <v>699.999756</v>
      </c>
      <c r="AB63" s="4">
        <f t="shared" si="53"/>
        <v>26.8143451364936</v>
      </c>
      <c r="AC63" s="4">
        <v>31.181255</v>
      </c>
      <c r="AE63" s="7"/>
      <c r="AF63" s="4">
        <v>783.118713</v>
      </c>
      <c r="AG63" s="4">
        <v>699.95343</v>
      </c>
      <c r="AH63" s="4">
        <f t="shared" si="54"/>
        <v>25.0123988393053</v>
      </c>
      <c r="AI63" s="4">
        <v>28.886232</v>
      </c>
      <c r="AJ63" s="4"/>
      <c r="AK63" s="4"/>
      <c r="AL63" s="4" t="e">
        <f t="shared" si="55"/>
        <v>#DIV/0!</v>
      </c>
      <c r="AM63" s="4"/>
      <c r="AO63" s="7"/>
      <c r="AP63" s="4">
        <v>786.848816</v>
      </c>
      <c r="AQ63" s="4">
        <v>699.965515</v>
      </c>
      <c r="AR63" s="4">
        <f t="shared" si="56"/>
        <v>24.9534728622869</v>
      </c>
      <c r="AS63" s="4">
        <v>28.669018</v>
      </c>
      <c r="AT63" s="4">
        <v>-684.018738</v>
      </c>
      <c r="AU63" s="4">
        <v>699.991638</v>
      </c>
      <c r="AV63" s="4">
        <f t="shared" si="57"/>
        <v>26.7644826220361</v>
      </c>
      <c r="AW63" s="4">
        <v>28.600851</v>
      </c>
      <c r="AY63" s="6"/>
      <c r="AZ63" s="5">
        <v>786.963989</v>
      </c>
      <c r="BA63" s="5">
        <v>699.979248</v>
      </c>
      <c r="BB63" s="5">
        <f t="shared" si="58"/>
        <v>24.9521363518749</v>
      </c>
      <c r="BC63" s="5">
        <v>32.135784</v>
      </c>
      <c r="BD63" s="5">
        <v>-721.205505</v>
      </c>
      <c r="BE63" s="5">
        <v>699.932739</v>
      </c>
      <c r="BF63" s="5">
        <f t="shared" si="59"/>
        <v>26.0631432700301</v>
      </c>
      <c r="BG63" s="5">
        <v>31.999821</v>
      </c>
      <c r="BI63" s="7"/>
      <c r="BJ63" s="4">
        <v>799.315918</v>
      </c>
      <c r="BK63" s="4">
        <v>699.986877</v>
      </c>
      <c r="BL63" s="4">
        <f t="shared" si="60"/>
        <v>24.7588613194493</v>
      </c>
      <c r="BM63" s="4">
        <v>28.438307</v>
      </c>
      <c r="BN63" s="4">
        <v>-680.598083</v>
      </c>
      <c r="BO63" s="4">
        <v>700.006165</v>
      </c>
      <c r="BP63" s="4">
        <f t="shared" si="61"/>
        <v>26.8322137003277</v>
      </c>
      <c r="BQ63" s="4">
        <v>28.357084</v>
      </c>
      <c r="BS63" s="14">
        <f t="shared" si="62"/>
        <v>3.29530938758319</v>
      </c>
      <c r="BT63" s="14">
        <f t="shared" si="63"/>
        <v>4.14594286294899</v>
      </c>
    </row>
    <row r="64" spans="1:72">
      <c r="A64" s="7"/>
      <c r="B64" s="4">
        <v>862.935364</v>
      </c>
      <c r="C64" s="4">
        <v>736.623718</v>
      </c>
      <c r="D64" s="4">
        <f t="shared" si="48"/>
        <v>25.0759020450939</v>
      </c>
      <c r="E64" s="4">
        <v>30.426146</v>
      </c>
      <c r="F64" s="4">
        <v>-760.461548</v>
      </c>
      <c r="G64" s="4">
        <v>741.752991</v>
      </c>
      <c r="H64" s="4">
        <f t="shared" si="49"/>
        <v>26.8980425699699</v>
      </c>
      <c r="I64" s="4">
        <v>29.417116</v>
      </c>
      <c r="K64" s="7"/>
      <c r="L64" s="4">
        <v>915.13916</v>
      </c>
      <c r="M64" s="4">
        <v>739.412659</v>
      </c>
      <c r="N64" s="4">
        <f t="shared" si="50"/>
        <v>24.4423698690898</v>
      </c>
      <c r="O64" s="4">
        <v>30.222548</v>
      </c>
      <c r="P64" s="4">
        <v>-786.383667</v>
      </c>
      <c r="Q64" s="4">
        <v>739.33783</v>
      </c>
      <c r="R64" s="4">
        <f t="shared" si="51"/>
        <v>26.3648731491372</v>
      </c>
      <c r="S64" s="4">
        <v>30.547136</v>
      </c>
      <c r="U64" s="7"/>
      <c r="V64" s="4">
        <v>833.974792</v>
      </c>
      <c r="W64" s="4">
        <v>733.30603</v>
      </c>
      <c r="X64" s="4">
        <f t="shared" si="52"/>
        <v>25.3926948905807</v>
      </c>
      <c r="Y64" s="4">
        <v>31.578535</v>
      </c>
      <c r="Z64" s="4">
        <v>-750.895508</v>
      </c>
      <c r="AA64" s="4">
        <v>730.744629</v>
      </c>
      <c r="AB64" s="4">
        <f t="shared" si="53"/>
        <v>26.6671054838526</v>
      </c>
      <c r="AC64" s="4">
        <v>31.895912</v>
      </c>
      <c r="AE64" s="7"/>
      <c r="AF64" s="4">
        <v>893.417114</v>
      </c>
      <c r="AG64" s="4">
        <v>739.394775</v>
      </c>
      <c r="AH64" s="4">
        <f t="shared" si="54"/>
        <v>24.7371261357013</v>
      </c>
      <c r="AI64" s="4">
        <v>29.694204</v>
      </c>
      <c r="AJ64" s="4"/>
      <c r="AK64" s="4"/>
      <c r="AL64" s="4" t="e">
        <f t="shared" si="55"/>
        <v>#DIV/0!</v>
      </c>
      <c r="AM64" s="4"/>
      <c r="AO64" s="7"/>
      <c r="AP64" s="4">
        <v>898.289612</v>
      </c>
      <c r="AQ64" s="4">
        <v>739.412415</v>
      </c>
      <c r="AR64" s="4">
        <f t="shared" si="56"/>
        <v>24.6705339733721</v>
      </c>
      <c r="AS64" s="4">
        <v>29.444794</v>
      </c>
      <c r="AT64" s="4">
        <v>-775.296997</v>
      </c>
      <c r="AU64" s="4">
        <v>736.224609</v>
      </c>
      <c r="AV64" s="4">
        <f t="shared" si="57"/>
        <v>26.4409027701229</v>
      </c>
      <c r="AW64" s="4">
        <v>29.399408</v>
      </c>
      <c r="AY64" s="6"/>
      <c r="AZ64" s="5">
        <v>870.692566</v>
      </c>
      <c r="BA64" s="5">
        <v>730.502502</v>
      </c>
      <c r="BB64" s="5">
        <f t="shared" si="58"/>
        <v>24.7565025132567</v>
      </c>
      <c r="BC64" s="5">
        <v>32.96711</v>
      </c>
      <c r="BD64" s="5">
        <v>-796.329956</v>
      </c>
      <c r="BE64" s="5">
        <v>730.711548</v>
      </c>
      <c r="BF64" s="5">
        <f t="shared" si="59"/>
        <v>25.8940179261001</v>
      </c>
      <c r="BG64" s="5">
        <v>32.802261</v>
      </c>
      <c r="BI64" s="7"/>
      <c r="BJ64" s="4">
        <v>909.406189</v>
      </c>
      <c r="BK64" s="4">
        <v>735.81958</v>
      </c>
      <c r="BL64" s="4">
        <f t="shared" si="60"/>
        <v>24.4001438880177</v>
      </c>
      <c r="BM64" s="4">
        <v>29.330988</v>
      </c>
      <c r="BN64" s="4">
        <v>-768.240601</v>
      </c>
      <c r="BO64" s="4">
        <v>735.656494</v>
      </c>
      <c r="BP64" s="4">
        <f t="shared" si="61"/>
        <v>26.5415599993657</v>
      </c>
      <c r="BQ64" s="4">
        <v>29.238508</v>
      </c>
      <c r="BS64" s="14">
        <f t="shared" si="62"/>
        <v>3.88650956944673</v>
      </c>
      <c r="BT64" s="14">
        <f t="shared" si="63"/>
        <v>2.47142197385633</v>
      </c>
    </row>
    <row r="65" spans="1:72">
      <c r="A65" s="7"/>
      <c r="B65" s="8">
        <f>(C65/D64)^2</f>
        <v>1017.81030732805</v>
      </c>
      <c r="C65" s="4">
        <v>800</v>
      </c>
      <c r="D65" s="4"/>
      <c r="E65" s="4"/>
      <c r="F65" s="8">
        <f>(G65/H64)^2</f>
        <v>884.583065213887</v>
      </c>
      <c r="G65" s="4">
        <v>800</v>
      </c>
      <c r="H65" s="4"/>
      <c r="I65" s="4"/>
      <c r="K65" s="7"/>
      <c r="L65" s="8">
        <f>(M65/N64)^2</f>
        <v>1071.25620531747</v>
      </c>
      <c r="M65" s="4">
        <v>800</v>
      </c>
      <c r="N65" s="4"/>
      <c r="O65" s="4"/>
      <c r="P65" s="8">
        <f>(Q65/R64)^2</f>
        <v>920.722172354006</v>
      </c>
      <c r="Q65" s="4">
        <v>800</v>
      </c>
      <c r="R65" s="4"/>
      <c r="S65" s="4"/>
      <c r="U65" s="7"/>
      <c r="V65" s="8">
        <f>(W65/X64)^2</f>
        <v>992.572835223283</v>
      </c>
      <c r="W65" s="4">
        <v>800</v>
      </c>
      <c r="X65" s="4"/>
      <c r="Y65" s="4"/>
      <c r="Z65" s="8">
        <f>(AA65/AB64)^2</f>
        <v>899.970380571063</v>
      </c>
      <c r="AA65" s="4">
        <v>800</v>
      </c>
      <c r="AB65" s="4"/>
      <c r="AC65" s="4"/>
      <c r="AE65" s="7"/>
      <c r="AF65" s="8">
        <f>(AG65/AH64)^2</f>
        <v>1045.8791057091</v>
      </c>
      <c r="AG65" s="4">
        <v>800</v>
      </c>
      <c r="AH65" s="4"/>
      <c r="AI65" s="4"/>
      <c r="AJ65" s="8" t="e">
        <f>(AK65/AL64)^2</f>
        <v>#DIV/0!</v>
      </c>
      <c r="AK65" s="4">
        <v>800</v>
      </c>
      <c r="AL65" s="4"/>
      <c r="AM65" s="4"/>
      <c r="AO65" s="7"/>
      <c r="AP65" s="8">
        <f>(AQ65/AR64)^2</f>
        <v>1051.53292328606</v>
      </c>
      <c r="AQ65" s="4">
        <v>800</v>
      </c>
      <c r="AR65" s="4"/>
      <c r="AS65" s="4"/>
      <c r="AT65" s="8">
        <f>(AU65/AV64)^2</f>
        <v>915.434795112444</v>
      </c>
      <c r="AU65" s="4">
        <v>800</v>
      </c>
      <c r="AV65" s="4"/>
      <c r="AW65" s="4"/>
      <c r="AY65" s="6"/>
      <c r="AZ65" s="8">
        <f>(BA65/BB64)^2</f>
        <v>1044.24257261688</v>
      </c>
      <c r="BA65" s="5">
        <v>800</v>
      </c>
      <c r="BB65" s="5"/>
      <c r="BC65" s="5"/>
      <c r="BD65" s="8">
        <f>(BE65/BF64)^2</f>
        <v>954.511324562562</v>
      </c>
      <c r="BE65" s="5">
        <v>800</v>
      </c>
      <c r="BF65" s="5"/>
      <c r="BG65" s="5"/>
      <c r="BI65" s="7"/>
      <c r="BJ65" s="8">
        <f>(BK65/BL64)^2</f>
        <v>1074.96716582049</v>
      </c>
      <c r="BK65" s="4">
        <v>800</v>
      </c>
      <c r="BL65" s="4"/>
      <c r="BM65" s="4"/>
      <c r="BN65" s="8">
        <f>(BO65/BP64)^2</f>
        <v>908.504501439458</v>
      </c>
      <c r="BO65" s="4">
        <v>800</v>
      </c>
      <c r="BP65" s="4"/>
      <c r="BQ65" s="4"/>
      <c r="BR65" t="s">
        <v>70</v>
      </c>
      <c r="BS65" s="16">
        <f>SUM(BS51:BS64)/14</f>
        <v>3.80914695785275</v>
      </c>
      <c r="BT65" s="16">
        <f>SUM(BT51:BT64)/14</f>
        <v>4.3572211886616</v>
      </c>
    </row>
    <row r="66" spans="1:72">
      <c r="A66" s="7"/>
      <c r="B66" s="4">
        <v>1500</v>
      </c>
      <c r="C66" s="8">
        <f>SQRT(B66)*D64</f>
        <v>971.185510117771</v>
      </c>
      <c r="D66" s="4"/>
      <c r="E66" s="4"/>
      <c r="F66" s="4">
        <v>1500</v>
      </c>
      <c r="G66" s="8">
        <f>SQRT(F66)*H64</f>
        <v>1041.75670919072</v>
      </c>
      <c r="H66" s="4"/>
      <c r="I66" s="4"/>
      <c r="K66" s="7"/>
      <c r="L66" s="4">
        <v>1500</v>
      </c>
      <c r="M66" s="8">
        <f>SQRT(L66)*N64</f>
        <v>946.648914448266</v>
      </c>
      <c r="N66" s="4"/>
      <c r="O66" s="4"/>
      <c r="P66" s="4">
        <v>1500</v>
      </c>
      <c r="Q66" s="8">
        <f>SQRT(P66)*R64</f>
        <v>1021.1071463148</v>
      </c>
      <c r="R66" s="4"/>
      <c r="S66" s="4"/>
      <c r="U66" s="7"/>
      <c r="V66" s="4">
        <v>1500</v>
      </c>
      <c r="W66" s="8">
        <f>SQRT(V66)*X64</f>
        <v>983.454844265454</v>
      </c>
      <c r="X66" s="4"/>
      <c r="Y66" s="4"/>
      <c r="Z66" s="4">
        <v>1500</v>
      </c>
      <c r="AA66" s="8">
        <f>SQRT(Z66)*AB64</f>
        <v>1032.81255430518</v>
      </c>
      <c r="AB66" s="4"/>
      <c r="AC66" s="4"/>
      <c r="AE66" s="7"/>
      <c r="AF66" s="4">
        <v>1500</v>
      </c>
      <c r="AG66" s="8">
        <f>SQRT(AF66)*AH64</f>
        <v>958.064775566034</v>
      </c>
      <c r="AH66" s="4"/>
      <c r="AI66" s="4"/>
      <c r="AJ66" s="4">
        <v>1500</v>
      </c>
      <c r="AK66" s="8" t="e">
        <f>SQRT(AJ66)*AL64</f>
        <v>#DIV/0!</v>
      </c>
      <c r="AL66" s="4"/>
      <c r="AM66" s="4"/>
      <c r="AO66" s="7"/>
      <c r="AP66" s="4">
        <v>1500</v>
      </c>
      <c r="AQ66" s="8">
        <f>SQRT(AP66)*AR64</f>
        <v>955.485672209144</v>
      </c>
      <c r="AR66" s="4"/>
      <c r="AS66" s="4"/>
      <c r="AT66" s="4">
        <v>1500</v>
      </c>
      <c r="AU66" s="8">
        <f>SQRT(AT66)*AV64</f>
        <v>1024.05176087375</v>
      </c>
      <c r="AV66" s="4"/>
      <c r="AW66" s="4"/>
      <c r="AY66" s="6"/>
      <c r="AZ66" s="5">
        <v>1500</v>
      </c>
      <c r="BA66" s="8">
        <f>SQRT(AZ66)*BB64</f>
        <v>958.815219441854</v>
      </c>
      <c r="BB66" s="5"/>
      <c r="BC66" s="5"/>
      <c r="BD66" s="5">
        <v>1500</v>
      </c>
      <c r="BE66" s="8">
        <f>SQRT(BD66)*BF64</f>
        <v>1002.87100194182</v>
      </c>
      <c r="BF66" s="5"/>
      <c r="BG66" s="5"/>
      <c r="BI66" s="7"/>
      <c r="BJ66" s="4">
        <v>1500</v>
      </c>
      <c r="BK66" s="8">
        <f>SQRT(BJ66)*BL64</f>
        <v>945.013509233574</v>
      </c>
      <c r="BL66" s="4"/>
      <c r="BM66" s="4"/>
      <c r="BN66" s="4">
        <v>1500</v>
      </c>
      <c r="BO66" s="8">
        <f>SQRT(BN66)*BP64</f>
        <v>1027.95019859908</v>
      </c>
      <c r="BP66" s="4"/>
      <c r="BQ66" s="4"/>
      <c r="BS66" s="14"/>
      <c r="BT66" s="14"/>
    </row>
  </sheetData>
  <mergeCells count="49">
    <mergeCell ref="A1:B1"/>
    <mergeCell ref="C1:D1"/>
    <mergeCell ref="E1:F1"/>
    <mergeCell ref="K1:L1"/>
    <mergeCell ref="M1:N1"/>
    <mergeCell ref="O1:P1"/>
    <mergeCell ref="U1:V1"/>
    <mergeCell ref="W1:X1"/>
    <mergeCell ref="Y1:Z1"/>
    <mergeCell ref="AE1:AF1"/>
    <mergeCell ref="AG1:AH1"/>
    <mergeCell ref="AI1:AJ1"/>
    <mergeCell ref="AO1:AP1"/>
    <mergeCell ref="AQ1:AR1"/>
    <mergeCell ref="AS1:AT1"/>
    <mergeCell ref="AY1:AZ1"/>
    <mergeCell ref="BA1:BB1"/>
    <mergeCell ref="BC1:BD1"/>
    <mergeCell ref="BI1:BJ1"/>
    <mergeCell ref="BK1:BL1"/>
    <mergeCell ref="BM1:BN1"/>
    <mergeCell ref="A3:A18"/>
    <mergeCell ref="A19:A34"/>
    <mergeCell ref="A35:A50"/>
    <mergeCell ref="A51:A66"/>
    <mergeCell ref="K3:K18"/>
    <mergeCell ref="K19:K34"/>
    <mergeCell ref="K35:K50"/>
    <mergeCell ref="K51:K66"/>
    <mergeCell ref="U3:U18"/>
    <mergeCell ref="U19:U34"/>
    <mergeCell ref="U35:U50"/>
    <mergeCell ref="U51:U66"/>
    <mergeCell ref="AE3:AE18"/>
    <mergeCell ref="AE19:AE34"/>
    <mergeCell ref="AE35:AE50"/>
    <mergeCell ref="AE51:AE66"/>
    <mergeCell ref="AO3:AO18"/>
    <mergeCell ref="AO19:AO34"/>
    <mergeCell ref="AO35:AO50"/>
    <mergeCell ref="AO51:AO66"/>
    <mergeCell ref="AY3:AY18"/>
    <mergeCell ref="AY19:AY34"/>
    <mergeCell ref="AY35:AY50"/>
    <mergeCell ref="AY51:AY66"/>
    <mergeCell ref="BI3:BI18"/>
    <mergeCell ref="BI19:BI34"/>
    <mergeCell ref="BI35:BI50"/>
    <mergeCell ref="BI51:BI6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10-12-v2.2</vt:lpstr>
      <vt:lpstr>10-22-v2.3</vt:lpstr>
      <vt:lpstr>10-30-v2.3</vt:lpstr>
      <vt:lpstr>11-1-v2.3</vt:lpstr>
      <vt:lpstr>11-11-v2.4</vt:lpstr>
      <vt:lpstr>11-12-v2.4</vt:lpstr>
      <vt:lpstr>11-13-v2.4</vt:lpstr>
      <vt:lpstr>11-15-v2.4</vt:lpstr>
      <vt:lpstr>11-21~29-v2.4</vt:lpstr>
      <vt:lpstr>12-4-v2.4.5</vt:lpstr>
      <vt:lpstr>12-5-v2.4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TH-SZB</dc:creator>
  <cp:lastModifiedBy>哲</cp:lastModifiedBy>
  <dcterms:created xsi:type="dcterms:W3CDTF">2023-05-12T11:15:00Z</dcterms:created>
  <dcterms:modified xsi:type="dcterms:W3CDTF">2024-12-06T02:34:35Z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C6BD6C3AA0D8432CA0AFAABB01F02923_12</vt:lpwstr>
  </property>
</Properties>
</file>