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tabRatio="736" firstSheet="9" activeTab="11"/>
  </bookViews>
  <sheets>
    <sheet name="RUBRIK PENILAIAN MAKALAH" sheetId="1" r:id="rId1"/>
    <sheet name="RUBRIK PENILAIAN PRESENTASI" sheetId="2" r:id="rId2"/>
    <sheet name="PENILAIAN KINERJA MAHASISWA" sheetId="3" r:id="rId3"/>
    <sheet name="RUBRIK PENILAIAN KELOMPOK" sheetId="4" r:id="rId4"/>
    <sheet name="RUBRIK PENILAIAN INDIVIDU" sheetId="5" r:id="rId5"/>
    <sheet name="PENILAIAN KOMPETENSI 4C" sheetId="6" r:id="rId6"/>
    <sheet name="RUBRIK PENILAIAN PRAKTEK" sheetId="7" r:id="rId7"/>
    <sheet name="PENILAIAN PRAKTEK" sheetId="8" r:id="rId8"/>
    <sheet name="PENILAIAN PRETEST" sheetId="9" r:id="rId9"/>
    <sheet name="PENILAIAN PENINGKATAN BELAJAR" sheetId="10" r:id="rId10"/>
    <sheet name="RINCI NILAI TOPIK 1" sheetId="13" r:id="rId11"/>
    <sheet name="HITUNG PENGELOMPOKAN TOPIK 2" sheetId="12" r:id="rId12"/>
  </sheets>
  <definedNames>
    <definedName name="_xlnm._FilterDatabase" localSheetId="10" hidden="1">'RINCI NILAI TOPIK 1'!$A$6:$U$6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3" l="1"/>
  <c r="J24" i="13"/>
  <c r="M24" i="13" s="1"/>
  <c r="N24" i="13" s="1"/>
  <c r="L30" i="13"/>
  <c r="J30" i="13"/>
  <c r="M30" i="13" s="1"/>
  <c r="N30" i="13" s="1"/>
  <c r="L12" i="13"/>
  <c r="J12" i="13"/>
  <c r="M12" i="13" s="1"/>
  <c r="N12" i="13" s="1"/>
  <c r="L40" i="13"/>
  <c r="J40" i="13"/>
  <c r="M40" i="13" s="1"/>
  <c r="N40" i="13" s="1"/>
  <c r="L25" i="13"/>
  <c r="J25" i="13"/>
  <c r="M25" i="13" s="1"/>
  <c r="N25" i="13" s="1"/>
  <c r="L22" i="13"/>
  <c r="J22" i="13"/>
  <c r="M22" i="13" s="1"/>
  <c r="N22" i="13" s="1"/>
  <c r="L27" i="13"/>
  <c r="J27" i="13"/>
  <c r="M27" i="13" s="1"/>
  <c r="N27" i="13" s="1"/>
  <c r="L29" i="13"/>
  <c r="J29" i="13"/>
  <c r="M29" i="13" s="1"/>
  <c r="N29" i="13" s="1"/>
  <c r="L28" i="13"/>
  <c r="J28" i="13"/>
  <c r="M28" i="13" s="1"/>
  <c r="N28" i="13" s="1"/>
  <c r="L14" i="13"/>
  <c r="J14" i="13"/>
  <c r="M14" i="13" s="1"/>
  <c r="N14" i="13" s="1"/>
  <c r="L19" i="13"/>
  <c r="J19" i="13"/>
  <c r="M19" i="13" s="1"/>
  <c r="N19" i="13" s="1"/>
  <c r="L17" i="13"/>
  <c r="J17" i="13"/>
  <c r="M17" i="13" s="1"/>
  <c r="N17" i="13" s="1"/>
  <c r="L36" i="13"/>
  <c r="J36" i="13"/>
  <c r="M36" i="13" s="1"/>
  <c r="N36" i="13" s="1"/>
  <c r="L43" i="13"/>
  <c r="J43" i="13"/>
  <c r="M43" i="13" s="1"/>
  <c r="N43" i="13" s="1"/>
  <c r="L18" i="13"/>
  <c r="J18" i="13"/>
  <c r="M18" i="13" s="1"/>
  <c r="N18" i="13" s="1"/>
  <c r="L42" i="13"/>
  <c r="J42" i="13"/>
  <c r="M42" i="13" s="1"/>
  <c r="N42" i="13" s="1"/>
  <c r="L15" i="13"/>
  <c r="J15" i="13"/>
  <c r="M15" i="13" s="1"/>
  <c r="N15" i="13" s="1"/>
  <c r="L8" i="13"/>
  <c r="J8" i="13"/>
  <c r="M8" i="13" s="1"/>
  <c r="N8" i="13" s="1"/>
  <c r="L13" i="13"/>
  <c r="J13" i="13"/>
  <c r="M13" i="13" s="1"/>
  <c r="N13" i="13" s="1"/>
  <c r="L21" i="13"/>
  <c r="J21" i="13"/>
  <c r="M21" i="13" s="1"/>
  <c r="N21" i="13" s="1"/>
  <c r="L9" i="13"/>
  <c r="J9" i="13"/>
  <c r="M9" i="13" s="1"/>
  <c r="N9" i="13" s="1"/>
  <c r="L45" i="13"/>
  <c r="J45" i="13"/>
  <c r="M45" i="13" s="1"/>
  <c r="N45" i="13" s="1"/>
  <c r="L38" i="13"/>
  <c r="J38" i="13"/>
  <c r="M38" i="13" s="1"/>
  <c r="N38" i="13" s="1"/>
  <c r="L35" i="13"/>
  <c r="J35" i="13"/>
  <c r="M35" i="13" s="1"/>
  <c r="N35" i="13" s="1"/>
  <c r="L37" i="13"/>
  <c r="J37" i="13"/>
  <c r="M37" i="13" s="1"/>
  <c r="N37" i="13" s="1"/>
  <c r="L41" i="13"/>
  <c r="J41" i="13"/>
  <c r="M41" i="13" s="1"/>
  <c r="N41" i="13" s="1"/>
  <c r="L34" i="13"/>
  <c r="J34" i="13"/>
  <c r="M34" i="13" s="1"/>
  <c r="N34" i="13" s="1"/>
  <c r="L39" i="13"/>
  <c r="J39" i="13"/>
  <c r="M39" i="13" s="1"/>
  <c r="N39" i="13" s="1"/>
  <c r="L23" i="13"/>
  <c r="J23" i="13"/>
  <c r="M23" i="13" s="1"/>
  <c r="N23" i="13" s="1"/>
  <c r="L26" i="13"/>
  <c r="J26" i="13"/>
  <c r="M26" i="13" s="1"/>
  <c r="N26" i="13" s="1"/>
  <c r="L44" i="13"/>
  <c r="J44" i="13"/>
  <c r="M44" i="13" s="1"/>
  <c r="N44" i="13" s="1"/>
  <c r="L20" i="13"/>
  <c r="J20" i="13"/>
  <c r="M20" i="13" s="1"/>
  <c r="N20" i="13" s="1"/>
  <c r="L7" i="13"/>
  <c r="J7" i="13"/>
  <c r="M7" i="13" s="1"/>
  <c r="N7" i="13" s="1"/>
  <c r="L16" i="13"/>
  <c r="J16" i="13"/>
  <c r="M16" i="13" s="1"/>
  <c r="N16" i="13" s="1"/>
  <c r="L33" i="13"/>
  <c r="J33" i="13"/>
  <c r="M33" i="13" s="1"/>
  <c r="N33" i="13" s="1"/>
  <c r="L32" i="13"/>
  <c r="J32" i="13"/>
  <c r="M32" i="13" s="1"/>
  <c r="N32" i="13" s="1"/>
  <c r="L31" i="13"/>
  <c r="J31" i="13"/>
  <c r="M31" i="13" s="1"/>
  <c r="N31" i="13" s="1"/>
  <c r="L46" i="13"/>
  <c r="J46" i="13"/>
  <c r="M46" i="13" s="1"/>
  <c r="N46" i="13" s="1"/>
  <c r="L11" i="13"/>
  <c r="J11" i="13"/>
  <c r="M11" i="13" s="1"/>
  <c r="N11" i="13" s="1"/>
  <c r="L10" i="13"/>
  <c r="J10" i="13"/>
  <c r="M10" i="13" s="1"/>
  <c r="N10" i="13" s="1"/>
  <c r="F24" i="13"/>
  <c r="D24" i="13"/>
  <c r="F30" i="13"/>
  <c r="D30" i="13"/>
  <c r="F12" i="13"/>
  <c r="D12" i="13"/>
  <c r="F40" i="13"/>
  <c r="D40" i="13"/>
  <c r="F25" i="13"/>
  <c r="D25" i="13"/>
  <c r="F22" i="13"/>
  <c r="D22" i="13"/>
  <c r="F27" i="13"/>
  <c r="D27" i="13"/>
  <c r="F29" i="13"/>
  <c r="D29" i="13"/>
  <c r="F28" i="13"/>
  <c r="D28" i="13"/>
  <c r="F14" i="13"/>
  <c r="D14" i="13"/>
  <c r="F19" i="13"/>
  <c r="D19" i="13"/>
  <c r="F17" i="13"/>
  <c r="D17" i="13"/>
  <c r="F36" i="13"/>
  <c r="D36" i="13"/>
  <c r="F43" i="13"/>
  <c r="D43" i="13"/>
  <c r="F18" i="13"/>
  <c r="D18" i="13"/>
  <c r="F42" i="13"/>
  <c r="D42" i="13"/>
  <c r="F15" i="13"/>
  <c r="D15" i="13"/>
  <c r="F8" i="13"/>
  <c r="D8" i="13"/>
  <c r="F13" i="13"/>
  <c r="D13" i="13"/>
  <c r="F21" i="13"/>
  <c r="D21" i="13"/>
  <c r="F9" i="13"/>
  <c r="D9" i="13"/>
  <c r="F45" i="13"/>
  <c r="D45" i="13"/>
  <c r="F38" i="13"/>
  <c r="D38" i="13"/>
  <c r="F35" i="13"/>
  <c r="D35" i="13"/>
  <c r="F37" i="13"/>
  <c r="D37" i="13"/>
  <c r="F41" i="13"/>
  <c r="D41" i="13"/>
  <c r="F34" i="13"/>
  <c r="D34" i="13"/>
  <c r="F39" i="13"/>
  <c r="D39" i="13"/>
  <c r="F23" i="13"/>
  <c r="D23" i="13"/>
  <c r="F26" i="13"/>
  <c r="D26" i="13"/>
  <c r="F44" i="13"/>
  <c r="D44" i="13"/>
  <c r="F20" i="13"/>
  <c r="D20" i="13"/>
  <c r="F7" i="13"/>
  <c r="D7" i="13"/>
  <c r="F16" i="13"/>
  <c r="D16" i="13"/>
  <c r="F33" i="13"/>
  <c r="D33" i="13"/>
  <c r="F32" i="13"/>
  <c r="D32" i="13"/>
  <c r="F31" i="13"/>
  <c r="D31" i="13"/>
  <c r="F46" i="13"/>
  <c r="D46" i="13"/>
  <c r="F11" i="13"/>
  <c r="D11" i="13"/>
  <c r="F10" i="13"/>
  <c r="D10" i="13"/>
  <c r="T24" i="13"/>
  <c r="R24" i="13"/>
  <c r="P24" i="13"/>
  <c r="T30" i="13"/>
  <c r="R30" i="13"/>
  <c r="P30" i="13"/>
  <c r="T12" i="13"/>
  <c r="R12" i="13"/>
  <c r="P12" i="13"/>
  <c r="T40" i="13"/>
  <c r="R40" i="13"/>
  <c r="P40" i="13"/>
  <c r="T25" i="13"/>
  <c r="R25" i="13"/>
  <c r="P25" i="13"/>
  <c r="T22" i="13"/>
  <c r="R22" i="13"/>
  <c r="P22" i="13"/>
  <c r="T27" i="13"/>
  <c r="R27" i="13"/>
  <c r="P27" i="13"/>
  <c r="T29" i="13"/>
  <c r="R29" i="13"/>
  <c r="P29" i="13"/>
  <c r="T28" i="13"/>
  <c r="R28" i="13"/>
  <c r="P28" i="13"/>
  <c r="T14" i="13"/>
  <c r="R14" i="13"/>
  <c r="P14" i="13"/>
  <c r="T19" i="13"/>
  <c r="R19" i="13"/>
  <c r="P19" i="13"/>
  <c r="T17" i="13"/>
  <c r="R17" i="13"/>
  <c r="P17" i="13"/>
  <c r="T36" i="13"/>
  <c r="R36" i="13"/>
  <c r="P36" i="13"/>
  <c r="T43" i="13"/>
  <c r="R43" i="13"/>
  <c r="P43" i="13"/>
  <c r="T18" i="13"/>
  <c r="R18" i="13"/>
  <c r="P18" i="13"/>
  <c r="T42" i="13"/>
  <c r="R42" i="13"/>
  <c r="P42" i="13"/>
  <c r="T15" i="13"/>
  <c r="R15" i="13"/>
  <c r="P15" i="13"/>
  <c r="T8" i="13"/>
  <c r="R8" i="13"/>
  <c r="P8" i="13"/>
  <c r="T13" i="13"/>
  <c r="R13" i="13"/>
  <c r="P13" i="13"/>
  <c r="T21" i="13"/>
  <c r="R21" i="13"/>
  <c r="P21" i="13"/>
  <c r="T9" i="13"/>
  <c r="R9" i="13"/>
  <c r="P9" i="13"/>
  <c r="T45" i="13"/>
  <c r="R45" i="13"/>
  <c r="P45" i="13"/>
  <c r="T38" i="13"/>
  <c r="R38" i="13"/>
  <c r="P38" i="13"/>
  <c r="T35" i="13"/>
  <c r="R35" i="13"/>
  <c r="P35" i="13"/>
  <c r="T37" i="13"/>
  <c r="R37" i="13"/>
  <c r="P37" i="13"/>
  <c r="T41" i="13"/>
  <c r="R41" i="13"/>
  <c r="P41" i="13"/>
  <c r="T34" i="13"/>
  <c r="R34" i="13"/>
  <c r="P34" i="13"/>
  <c r="T39" i="13"/>
  <c r="R39" i="13"/>
  <c r="P39" i="13"/>
  <c r="T23" i="13"/>
  <c r="R23" i="13"/>
  <c r="P23" i="13"/>
  <c r="T26" i="13"/>
  <c r="R26" i="13"/>
  <c r="P26" i="13"/>
  <c r="T44" i="13"/>
  <c r="R44" i="13"/>
  <c r="P44" i="13"/>
  <c r="T20" i="13"/>
  <c r="R20" i="13"/>
  <c r="P20" i="13"/>
  <c r="T7" i="13"/>
  <c r="R7" i="13"/>
  <c r="P7" i="13"/>
  <c r="T16" i="13"/>
  <c r="R16" i="13"/>
  <c r="P16" i="13"/>
  <c r="T33" i="13"/>
  <c r="R33" i="13"/>
  <c r="P33" i="13"/>
  <c r="T32" i="13"/>
  <c r="R32" i="13"/>
  <c r="P32" i="13"/>
  <c r="T31" i="13"/>
  <c r="R31" i="13"/>
  <c r="P31" i="13"/>
  <c r="T46" i="13"/>
  <c r="R46" i="13"/>
  <c r="P46" i="13"/>
  <c r="T11" i="13"/>
  <c r="R11" i="13"/>
  <c r="P11" i="13"/>
  <c r="T10" i="13"/>
  <c r="R10" i="13"/>
  <c r="P10" i="13"/>
  <c r="C16" i="7"/>
  <c r="C14" i="7"/>
  <c r="C15" i="7"/>
  <c r="F6" i="6"/>
  <c r="G6" i="6" s="1"/>
  <c r="F7" i="6"/>
  <c r="F8" i="6"/>
  <c r="F9" i="6"/>
  <c r="F10" i="6"/>
  <c r="G10" i="6" s="1"/>
  <c r="F11" i="6"/>
  <c r="F12" i="6"/>
  <c r="F13" i="6"/>
  <c r="F14" i="6"/>
  <c r="G14" i="6" s="1"/>
  <c r="F15" i="6"/>
  <c r="F16" i="6"/>
  <c r="F17" i="6"/>
  <c r="F18" i="6"/>
  <c r="G18" i="6" s="1"/>
  <c r="F19" i="6"/>
  <c r="F20" i="6"/>
  <c r="F21" i="6"/>
  <c r="F22" i="6"/>
  <c r="G22" i="6" s="1"/>
  <c r="F23" i="6"/>
  <c r="F24" i="6"/>
  <c r="F25" i="6"/>
  <c r="F26" i="6"/>
  <c r="G26" i="6" s="1"/>
  <c r="F27" i="6"/>
  <c r="F28" i="6"/>
  <c r="F29" i="6"/>
  <c r="F30" i="6"/>
  <c r="G30" i="6" s="1"/>
  <c r="F31" i="6"/>
  <c r="F32" i="6"/>
  <c r="F33" i="6"/>
  <c r="F34" i="6"/>
  <c r="G34" i="6" s="1"/>
  <c r="F35" i="6"/>
  <c r="F36" i="6"/>
  <c r="F37" i="6"/>
  <c r="F38" i="6"/>
  <c r="G38" i="6" s="1"/>
  <c r="F39" i="6"/>
  <c r="F40" i="6"/>
  <c r="F41" i="6"/>
  <c r="F42" i="6"/>
  <c r="G42" i="6" s="1"/>
  <c r="F43" i="6"/>
  <c r="F44" i="6"/>
  <c r="F5" i="6"/>
  <c r="D44" i="6"/>
  <c r="G44" i="6" s="1"/>
  <c r="D43" i="6"/>
  <c r="G43" i="6" s="1"/>
  <c r="D42" i="6"/>
  <c r="D41" i="6"/>
  <c r="G41" i="6" s="1"/>
  <c r="D40" i="6"/>
  <c r="G40" i="6" s="1"/>
  <c r="D39" i="6"/>
  <c r="G39" i="6" s="1"/>
  <c r="D38" i="6"/>
  <c r="D37" i="6"/>
  <c r="G37" i="6" s="1"/>
  <c r="D36" i="6"/>
  <c r="G36" i="6" s="1"/>
  <c r="D35" i="6"/>
  <c r="G35" i="6" s="1"/>
  <c r="D34" i="6"/>
  <c r="D33" i="6"/>
  <c r="G33" i="6" s="1"/>
  <c r="D32" i="6"/>
  <c r="G32" i="6" s="1"/>
  <c r="D31" i="6"/>
  <c r="G31" i="6" s="1"/>
  <c r="D30" i="6"/>
  <c r="D29" i="6"/>
  <c r="G29" i="6" s="1"/>
  <c r="D28" i="6"/>
  <c r="G28" i="6" s="1"/>
  <c r="D27" i="6"/>
  <c r="G27" i="6" s="1"/>
  <c r="D26" i="6"/>
  <c r="D25" i="6"/>
  <c r="G25" i="6" s="1"/>
  <c r="D24" i="6"/>
  <c r="G24" i="6" s="1"/>
  <c r="D23" i="6"/>
  <c r="G23" i="6" s="1"/>
  <c r="D22" i="6"/>
  <c r="D21" i="6"/>
  <c r="G21" i="6" s="1"/>
  <c r="D20" i="6"/>
  <c r="G20" i="6" s="1"/>
  <c r="D19" i="6"/>
  <c r="G19" i="6" s="1"/>
  <c r="D18" i="6"/>
  <c r="D17" i="6"/>
  <c r="G17" i="6" s="1"/>
  <c r="D16" i="6"/>
  <c r="G16" i="6" s="1"/>
  <c r="D15" i="6"/>
  <c r="G15" i="6" s="1"/>
  <c r="D14" i="6"/>
  <c r="D13" i="6"/>
  <c r="G13" i="6" s="1"/>
  <c r="D12" i="6"/>
  <c r="G12" i="6" s="1"/>
  <c r="D11" i="6"/>
  <c r="G11" i="6" s="1"/>
  <c r="D10" i="6"/>
  <c r="D9" i="6"/>
  <c r="G9" i="6" s="1"/>
  <c r="D8" i="6"/>
  <c r="G8" i="6" s="1"/>
  <c r="D7" i="6"/>
  <c r="G7" i="6" s="1"/>
  <c r="D6" i="6"/>
  <c r="D5" i="6"/>
  <c r="G5" i="6" s="1"/>
  <c r="C14" i="5"/>
  <c r="C13" i="5"/>
  <c r="C12" i="5"/>
  <c r="C14" i="4"/>
  <c r="C13" i="4"/>
  <c r="C12" i="4"/>
  <c r="G7" i="3"/>
  <c r="G11" i="3"/>
  <c r="G15" i="3"/>
  <c r="G19" i="3"/>
  <c r="G23" i="3"/>
  <c r="G27" i="3"/>
  <c r="G31" i="3"/>
  <c r="G35" i="3"/>
  <c r="G39" i="3"/>
  <c r="G43" i="3"/>
  <c r="F6" i="3"/>
  <c r="F7" i="3"/>
  <c r="F8" i="3"/>
  <c r="G8" i="3" s="1"/>
  <c r="F9" i="3"/>
  <c r="F10" i="3"/>
  <c r="F11" i="3"/>
  <c r="F12" i="3"/>
  <c r="G12" i="3" s="1"/>
  <c r="F13" i="3"/>
  <c r="F14" i="3"/>
  <c r="F15" i="3"/>
  <c r="F16" i="3"/>
  <c r="G16" i="3" s="1"/>
  <c r="F17" i="3"/>
  <c r="F18" i="3"/>
  <c r="F19" i="3"/>
  <c r="F20" i="3"/>
  <c r="G20" i="3" s="1"/>
  <c r="F21" i="3"/>
  <c r="F22" i="3"/>
  <c r="F23" i="3"/>
  <c r="F24" i="3"/>
  <c r="G24" i="3" s="1"/>
  <c r="F25" i="3"/>
  <c r="F26" i="3"/>
  <c r="F27" i="3"/>
  <c r="F28" i="3"/>
  <c r="G28" i="3" s="1"/>
  <c r="F29" i="3"/>
  <c r="F30" i="3"/>
  <c r="F31" i="3"/>
  <c r="F32" i="3"/>
  <c r="G32" i="3" s="1"/>
  <c r="F33" i="3"/>
  <c r="F34" i="3"/>
  <c r="F35" i="3"/>
  <c r="F36" i="3"/>
  <c r="G36" i="3" s="1"/>
  <c r="F37" i="3"/>
  <c r="F38" i="3"/>
  <c r="F39" i="3"/>
  <c r="F40" i="3"/>
  <c r="G40" i="3" s="1"/>
  <c r="F41" i="3"/>
  <c r="F42" i="3"/>
  <c r="F43" i="3"/>
  <c r="F44" i="3"/>
  <c r="G44" i="3" s="1"/>
  <c r="D6" i="3"/>
  <c r="G6" i="3" s="1"/>
  <c r="D7" i="3"/>
  <c r="D8" i="3"/>
  <c r="D9" i="3"/>
  <c r="G9" i="3" s="1"/>
  <c r="D10" i="3"/>
  <c r="G10" i="3" s="1"/>
  <c r="D11" i="3"/>
  <c r="D12" i="3"/>
  <c r="D13" i="3"/>
  <c r="G13" i="3" s="1"/>
  <c r="D14" i="3"/>
  <c r="G14" i="3" s="1"/>
  <c r="D15" i="3"/>
  <c r="D16" i="3"/>
  <c r="D17" i="3"/>
  <c r="G17" i="3" s="1"/>
  <c r="D18" i="3"/>
  <c r="G18" i="3" s="1"/>
  <c r="D19" i="3"/>
  <c r="D20" i="3"/>
  <c r="D21" i="3"/>
  <c r="G21" i="3" s="1"/>
  <c r="D22" i="3"/>
  <c r="G22" i="3" s="1"/>
  <c r="D23" i="3"/>
  <c r="D24" i="3"/>
  <c r="D25" i="3"/>
  <c r="G25" i="3" s="1"/>
  <c r="D26" i="3"/>
  <c r="G26" i="3" s="1"/>
  <c r="D27" i="3"/>
  <c r="D28" i="3"/>
  <c r="D29" i="3"/>
  <c r="G29" i="3" s="1"/>
  <c r="D30" i="3"/>
  <c r="G30" i="3" s="1"/>
  <c r="D31" i="3"/>
  <c r="D32" i="3"/>
  <c r="D33" i="3"/>
  <c r="G33" i="3" s="1"/>
  <c r="D34" i="3"/>
  <c r="G34" i="3" s="1"/>
  <c r="D35" i="3"/>
  <c r="D36" i="3"/>
  <c r="D37" i="3"/>
  <c r="G37" i="3" s="1"/>
  <c r="D38" i="3"/>
  <c r="G38" i="3" s="1"/>
  <c r="D39" i="3"/>
  <c r="D40" i="3"/>
  <c r="D41" i="3"/>
  <c r="G41" i="3" s="1"/>
  <c r="D42" i="3"/>
  <c r="G42" i="3" s="1"/>
  <c r="D43" i="3"/>
  <c r="D44" i="3"/>
  <c r="F5" i="3"/>
  <c r="D5" i="3"/>
  <c r="G11" i="13" l="1"/>
  <c r="H11" i="13" s="1"/>
  <c r="G31" i="13"/>
  <c r="H31" i="13" s="1"/>
  <c r="U31" i="13" s="1"/>
  <c r="G33" i="13"/>
  <c r="H33" i="13" s="1"/>
  <c r="G7" i="13"/>
  <c r="H7" i="13" s="1"/>
  <c r="G44" i="13"/>
  <c r="H44" i="13" s="1"/>
  <c r="G23" i="13"/>
  <c r="H23" i="13" s="1"/>
  <c r="G34" i="13"/>
  <c r="H34" i="13" s="1"/>
  <c r="G37" i="13"/>
  <c r="H37" i="13" s="1"/>
  <c r="G38" i="13"/>
  <c r="H38" i="13" s="1"/>
  <c r="G9" i="13"/>
  <c r="H9" i="13" s="1"/>
  <c r="G13" i="13"/>
  <c r="H13" i="13" s="1"/>
  <c r="G15" i="13"/>
  <c r="H15" i="13" s="1"/>
  <c r="U15" i="13" s="1"/>
  <c r="E28" i="12" s="1"/>
  <c r="G18" i="13"/>
  <c r="H18" i="13" s="1"/>
  <c r="G36" i="13"/>
  <c r="H36" i="13" s="1"/>
  <c r="U36" i="13" s="1"/>
  <c r="G19" i="13"/>
  <c r="H19" i="13" s="1"/>
  <c r="G28" i="13"/>
  <c r="H28" i="13" s="1"/>
  <c r="U28" i="13" s="1"/>
  <c r="E36" i="12" s="1"/>
  <c r="G27" i="13"/>
  <c r="H27" i="13" s="1"/>
  <c r="G25" i="13"/>
  <c r="H25" i="13" s="1"/>
  <c r="U25" i="13" s="1"/>
  <c r="G12" i="13"/>
  <c r="H12" i="13" s="1"/>
  <c r="G24" i="13"/>
  <c r="H24" i="13" s="1"/>
  <c r="U24" i="13" s="1"/>
  <c r="U11" i="13"/>
  <c r="U13" i="13"/>
  <c r="U18" i="13"/>
  <c r="U19" i="13"/>
  <c r="E34" i="12" s="1"/>
  <c r="U27" i="13"/>
  <c r="U12" i="13"/>
  <c r="G10" i="13"/>
  <c r="H10" i="13" s="1"/>
  <c r="U10" i="13" s="1"/>
  <c r="G46" i="13"/>
  <c r="H46" i="13" s="1"/>
  <c r="U46" i="13" s="1"/>
  <c r="E7" i="12" s="1"/>
  <c r="G32" i="13"/>
  <c r="H32" i="13" s="1"/>
  <c r="U32" i="13" s="1"/>
  <c r="E9" i="12" s="1"/>
  <c r="G16" i="13"/>
  <c r="H16" i="13" s="1"/>
  <c r="U16" i="13" s="1"/>
  <c r="E11" i="12" s="1"/>
  <c r="G20" i="13"/>
  <c r="H20" i="13" s="1"/>
  <c r="U20" i="13" s="1"/>
  <c r="G26" i="13"/>
  <c r="H26" i="13" s="1"/>
  <c r="U26" i="13" s="1"/>
  <c r="E15" i="12" s="1"/>
  <c r="G39" i="13"/>
  <c r="H39" i="13" s="1"/>
  <c r="U39" i="13" s="1"/>
  <c r="G41" i="13"/>
  <c r="H41" i="13" s="1"/>
  <c r="U41" i="13" s="1"/>
  <c r="G35" i="13"/>
  <c r="H35" i="13" s="1"/>
  <c r="U35" i="13" s="1"/>
  <c r="G45" i="13"/>
  <c r="H45" i="13" s="1"/>
  <c r="U45" i="13" s="1"/>
  <c r="E23" i="12" s="1"/>
  <c r="G21" i="13"/>
  <c r="H21" i="13" s="1"/>
  <c r="U21" i="13" s="1"/>
  <c r="E25" i="12" s="1"/>
  <c r="G8" i="13"/>
  <c r="H8" i="13" s="1"/>
  <c r="U8" i="13" s="1"/>
  <c r="E27" i="12" s="1"/>
  <c r="G42" i="13"/>
  <c r="H42" i="13" s="1"/>
  <c r="U42" i="13" s="1"/>
  <c r="E29" i="12" s="1"/>
  <c r="G43" i="13"/>
  <c r="H43" i="13" s="1"/>
  <c r="U43" i="13" s="1"/>
  <c r="G17" i="13"/>
  <c r="H17" i="13" s="1"/>
  <c r="U17" i="13" s="1"/>
  <c r="E33" i="12" s="1"/>
  <c r="G14" i="13"/>
  <c r="H14" i="13" s="1"/>
  <c r="U14" i="13" s="1"/>
  <c r="G29" i="13"/>
  <c r="H29" i="13" s="1"/>
  <c r="U29" i="13" s="1"/>
  <c r="G22" i="13"/>
  <c r="H22" i="13" s="1"/>
  <c r="U22" i="13" s="1"/>
  <c r="E39" i="12" s="1"/>
  <c r="G40" i="13"/>
  <c r="H40" i="13" s="1"/>
  <c r="U40" i="13" s="1"/>
  <c r="G30" i="13"/>
  <c r="H30" i="13" s="1"/>
  <c r="U30" i="13" s="1"/>
  <c r="U33" i="13"/>
  <c r="E10" i="12" s="1"/>
  <c r="U7" i="13"/>
  <c r="E12" i="12" s="1"/>
  <c r="U44" i="13"/>
  <c r="E14" i="12" s="1"/>
  <c r="U23" i="13"/>
  <c r="E16" i="12" s="1"/>
  <c r="U34" i="13"/>
  <c r="E18" i="12" s="1"/>
  <c r="U37" i="13"/>
  <c r="U38" i="13"/>
  <c r="U9" i="13"/>
  <c r="G5" i="3"/>
  <c r="E24" i="12" l="1"/>
  <c r="E37" i="12"/>
  <c r="E21" i="12"/>
  <c r="E13" i="12"/>
  <c r="E5" i="12"/>
  <c r="E30" i="12"/>
  <c r="E31" i="12"/>
  <c r="E44" i="12"/>
  <c r="E22" i="12"/>
  <c r="E43" i="12"/>
  <c r="E35" i="12"/>
  <c r="E19" i="12"/>
  <c r="E42" i="12"/>
  <c r="E26" i="12"/>
  <c r="E40" i="12"/>
  <c r="E32" i="12"/>
  <c r="E8" i="12"/>
  <c r="E20" i="12"/>
  <c r="E41" i="12"/>
  <c r="E17" i="12"/>
  <c r="E38" i="12"/>
  <c r="E6" i="12"/>
  <c r="C18" i="1"/>
  <c r="C23" i="2"/>
  <c r="C21" i="2"/>
  <c r="C17" i="1"/>
  <c r="C22" i="2"/>
  <c r="C16" i="1"/>
</calcChain>
</file>

<file path=xl/sharedStrings.xml><?xml version="1.0" encoding="utf-8"?>
<sst xmlns="http://schemas.openxmlformats.org/spreadsheetml/2006/main" count="431" uniqueCount="114">
  <si>
    <t>NO</t>
  </si>
  <si>
    <t>KRITERIA PENILAIAN</t>
  </si>
  <si>
    <t>BOBOT NILAI</t>
  </si>
  <si>
    <t>A</t>
  </si>
  <si>
    <t>ISI</t>
  </si>
  <si>
    <t>1. Pendahuluan</t>
  </si>
  <si>
    <t>2. Pembahasan Materi</t>
  </si>
  <si>
    <t>4. Penutup (Kesimpulan dan Saran)</t>
  </si>
  <si>
    <t>5. Daftar Pustaka</t>
  </si>
  <si>
    <t>3. Orisinilitas</t>
  </si>
  <si>
    <t>B</t>
  </si>
  <si>
    <t>UMUM</t>
  </si>
  <si>
    <t>6. Sistematika Laporan</t>
  </si>
  <si>
    <t>7. Isi Laporan</t>
  </si>
  <si>
    <t>8. Ketepatan Waktu Pengumpulan Laporan Penelitian</t>
  </si>
  <si>
    <t>Jumlah Skor yang Diperoleh</t>
  </si>
  <si>
    <t>Jumlah Skor Maksimum</t>
  </si>
  <si>
    <t>Nilai Akhir</t>
  </si>
  <si>
    <t>Persentase</t>
  </si>
  <si>
    <t>C</t>
  </si>
  <si>
    <t>1. Kesesuaian Penyajian Topik</t>
  </si>
  <si>
    <t>2. Penggunaan Waktu Penyajian</t>
  </si>
  <si>
    <t>3. Penyajian Materi</t>
  </si>
  <si>
    <t>4. Penampilan Penyajian</t>
  </si>
  <si>
    <t>PENGORGANISASIAN PENYAJIAN</t>
  </si>
  <si>
    <t>KOMUNIKASI</t>
  </si>
  <si>
    <t>MATERI</t>
  </si>
  <si>
    <t>5. Artikulasi Penyajian</t>
  </si>
  <si>
    <t>6. Penyajian Menarik dan Memotivasi</t>
  </si>
  <si>
    <t>7. Menguasai Bahan yang Disajikan</t>
  </si>
  <si>
    <t>8. Argumen Menjawab Pertanyaan</t>
  </si>
  <si>
    <t>9. Keterbacaan (Bahasa)</t>
  </si>
  <si>
    <t>10. Kelengkapan Isi</t>
  </si>
  <si>
    <t>11. Orisinalitas</t>
  </si>
  <si>
    <t>12. Tampilan Materi: Estetika dan Informatif (Tampilan Tayangan)</t>
  </si>
  <si>
    <t>NAMA MAHASISWA</t>
  </si>
  <si>
    <t>MAKALAH</t>
  </si>
  <si>
    <t>PRESENTASI</t>
  </si>
  <si>
    <t>NILAI AKHIR</t>
  </si>
  <si>
    <t>NILAI</t>
  </si>
  <si>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</si>
  <si>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</si>
  <si>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</si>
  <si>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</si>
  <si>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</si>
  <si>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</si>
  <si>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</si>
  <si>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</si>
  <si>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</si>
  <si>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</si>
  <si>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</si>
  <si>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</si>
  <si>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</si>
  <si>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</si>
  <si>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</si>
  <si>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</si>
  <si>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</si>
  <si>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</si>
  <si>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</si>
  <si>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</si>
  <si>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</si>
  <si>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</si>
  <si>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</si>
  <si>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</si>
  <si>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</si>
  <si>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</si>
  <si>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</si>
  <si>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</si>
  <si>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</si>
  <si>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</si>
  <si>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</si>
  <si>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</si>
  <si>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</si>
  <si>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</si>
  <si>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</si>
  <si>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</si>
  <si>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</si>
  <si>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</si>
  <si>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</si>
  <si>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</si>
  <si>
    <t>BOBOT (3)</t>
  </si>
  <si>
    <t>BOBOT (2)</t>
  </si>
  <si>
    <t>1. Menyelesaikan Tugas Kelompok Dengan Baik</t>
  </si>
  <si>
    <t>2. Kerjasama Kelompok (Komunikasi)</t>
  </si>
  <si>
    <t>3. Hasil Tugas (Relevansi Dengan Bahan)</t>
  </si>
  <si>
    <t>4. Pembagian Job</t>
  </si>
  <si>
    <t>5. Sistematis Pelaksanaan Tugas Kelompok</t>
  </si>
  <si>
    <t>1. Berani Mengemukakan Ide dan Pendapat (Kritis)</t>
  </si>
  <si>
    <t>Kelompok</t>
  </si>
  <si>
    <t>Penilaian 4C</t>
  </si>
  <si>
    <t>2. Berani Menjawab Pertanyaan (Kritis)</t>
  </si>
  <si>
    <t>3. Memiliki Kemampuan Komunikasi yang Baik (Bahasa dan Bahasa Tubuh)</t>
  </si>
  <si>
    <t>4. Berkolaborasi Dengan Anggota Kelompok</t>
  </si>
  <si>
    <t>5. Memiliki Inisiatif yang Baik</t>
  </si>
  <si>
    <t>Persiapan</t>
  </si>
  <si>
    <t>Praktek</t>
  </si>
  <si>
    <t>3. Memperhatikan Keselamatan Kerja</t>
  </si>
  <si>
    <t>4. Kerjasama Tim dan Individu Dalam Pengerjaan</t>
  </si>
  <si>
    <t>5. Memperhatikan Standar dan Sikap Kerja</t>
  </si>
  <si>
    <t>6. Keterampilan Dalam Praktek</t>
  </si>
  <si>
    <t>NILAI PRAKTEK</t>
  </si>
  <si>
    <t>PENILAIAN KINERJA</t>
  </si>
  <si>
    <t>PENILAIAN KOMPETENSI 4C</t>
  </si>
  <si>
    <t>PENILAIAN PRAKTEK</t>
  </si>
  <si>
    <t>NILAI IPK</t>
  </si>
  <si>
    <t>PENILAIAN PRETEST</t>
  </si>
  <si>
    <t>PENILAIAN PENINGKATAN</t>
  </si>
  <si>
    <t>BOBOT (1)</t>
  </si>
  <si>
    <t>NILAI ALPRO</t>
  </si>
  <si>
    <t>BOBOT(2)</t>
  </si>
  <si>
    <t>BOBOT(3)</t>
  </si>
  <si>
    <t>KELOMPOK</t>
  </si>
  <si>
    <t>INDIVIDU</t>
  </si>
  <si>
    <t>TOTAL 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</si>
</sst>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rgb="FF272626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rgb="FF2726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/>
    <xf numFmtId="0" fontId="2" fillId="11" borderId="2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104775</xdr:rowOff>
    </xdr:from>
    <xdr:to>
      <xdr:col>1</xdr:col>
      <xdr:colOff>3200400</xdr:colOff>
      <xdr:row>20</xdr:row>
      <xdr:rowOff>123825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3375" y="3533775"/>
          <a:ext cx="3124200" cy="400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23</xdr:row>
      <xdr:rowOff>104775</xdr:rowOff>
    </xdr:from>
    <xdr:to>
      <xdr:col>1</xdr:col>
      <xdr:colOff>3200400</xdr:colOff>
      <xdr:row>25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3375" y="3533775"/>
          <a:ext cx="3124200" cy="4000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44</xdr:row>
      <xdr:rowOff>152400</xdr:rowOff>
    </xdr:from>
    <xdr:to>
      <xdr:col>7</xdr:col>
      <xdr:colOff>19050</xdr:colOff>
      <xdr:row>46</xdr:row>
      <xdr:rowOff>85725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7625" y="8534400"/>
          <a:ext cx="4410075" cy="3143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45</xdr:row>
      <xdr:rowOff>19050</xdr:rowOff>
    </xdr:from>
    <xdr:to>
      <xdr:col>5</xdr:col>
      <xdr:colOff>609600</xdr:colOff>
      <xdr:row>47</xdr:row>
      <xdr:rowOff>19050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7200" y="8591550"/>
          <a:ext cx="372427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I4" sqref="I4"/>
    </sheetView>
  </sheetViews>
  <sheetFormatPr defaultRowHeight="15" x14ac:dyDescent="0.25"/>
  <cols>
    <col min="1" max="1" width="3.85546875" bestFit="1" customWidth="1"/>
    <col min="2" max="2" width="49.28515625" bestFit="1" customWidth="1"/>
    <col min="3" max="3" width="12.28515625" bestFit="1" customWidth="1"/>
    <col min="4" max="4" width="4.42578125" customWidth="1"/>
    <col min="5" max="6" width="4.7109375" customWidth="1"/>
    <col min="7" max="7" width="5" customWidth="1"/>
  </cols>
  <sheetData>
    <row r="3" spans="1:7" x14ac:dyDescent="0.25">
      <c r="A3" s="44" t="s">
        <v>0</v>
      </c>
      <c r="B3" s="44" t="s">
        <v>1</v>
      </c>
      <c r="C3" s="44" t="s">
        <v>2</v>
      </c>
      <c r="D3" s="8"/>
      <c r="E3" s="8"/>
      <c r="F3" s="8"/>
      <c r="G3" s="8"/>
    </row>
    <row r="4" spans="1:7" x14ac:dyDescent="0.25">
      <c r="A4" s="44"/>
      <c r="B4" s="44"/>
      <c r="C4" s="44"/>
      <c r="D4" s="8"/>
      <c r="E4" s="8"/>
      <c r="F4" s="8"/>
      <c r="G4" s="8"/>
    </row>
    <row r="5" spans="1:7" x14ac:dyDescent="0.25">
      <c r="A5" s="45" t="s">
        <v>3</v>
      </c>
      <c r="B5" s="6" t="s">
        <v>4</v>
      </c>
      <c r="C5" s="5"/>
      <c r="D5" s="7"/>
      <c r="E5" s="7"/>
      <c r="F5" s="7"/>
      <c r="G5" s="7"/>
    </row>
    <row r="6" spans="1:7" x14ac:dyDescent="0.25">
      <c r="A6" s="45"/>
      <c r="B6" s="2" t="s">
        <v>5</v>
      </c>
      <c r="C6" s="1">
        <v>4</v>
      </c>
      <c r="D6" s="4"/>
      <c r="E6" s="4"/>
      <c r="F6" s="4"/>
      <c r="G6" s="4"/>
    </row>
    <row r="7" spans="1:7" x14ac:dyDescent="0.25">
      <c r="A7" s="45"/>
      <c r="B7" s="2" t="s">
        <v>6</v>
      </c>
      <c r="C7" s="1">
        <v>5</v>
      </c>
      <c r="D7" s="4"/>
      <c r="E7" s="4"/>
      <c r="F7" s="4"/>
      <c r="G7" s="4"/>
    </row>
    <row r="8" spans="1:7" x14ac:dyDescent="0.25">
      <c r="A8" s="45"/>
      <c r="B8" s="2" t="s">
        <v>9</v>
      </c>
      <c r="C8" s="1">
        <v>2</v>
      </c>
      <c r="D8" s="4"/>
      <c r="E8" s="4"/>
      <c r="F8" s="4"/>
      <c r="G8" s="4"/>
    </row>
    <row r="9" spans="1:7" x14ac:dyDescent="0.25">
      <c r="A9" s="45"/>
      <c r="B9" s="2" t="s">
        <v>7</v>
      </c>
      <c r="C9" s="1">
        <v>4</v>
      </c>
      <c r="D9" s="4"/>
      <c r="E9" s="4"/>
      <c r="F9" s="4"/>
      <c r="G9" s="4"/>
    </row>
    <row r="10" spans="1:7" x14ac:dyDescent="0.25">
      <c r="A10" s="45"/>
      <c r="B10" s="2" t="s">
        <v>8</v>
      </c>
      <c r="C10" s="1">
        <v>1</v>
      </c>
      <c r="D10" s="4"/>
      <c r="E10" s="4"/>
      <c r="F10" s="4"/>
      <c r="G10" s="4"/>
    </row>
    <row r="11" spans="1:7" x14ac:dyDescent="0.25">
      <c r="A11" s="45" t="s">
        <v>10</v>
      </c>
      <c r="B11" s="6" t="s">
        <v>11</v>
      </c>
      <c r="C11" s="9"/>
      <c r="D11" s="7"/>
      <c r="E11" s="7"/>
      <c r="F11" s="7"/>
      <c r="G11" s="7"/>
    </row>
    <row r="12" spans="1:7" x14ac:dyDescent="0.25">
      <c r="A12" s="45"/>
      <c r="B12" s="3" t="s">
        <v>12</v>
      </c>
      <c r="C12" s="1">
        <v>3</v>
      </c>
      <c r="D12" s="7"/>
      <c r="E12" s="7"/>
      <c r="F12" s="7"/>
      <c r="G12" s="7"/>
    </row>
    <row r="13" spans="1:7" x14ac:dyDescent="0.25">
      <c r="A13" s="45"/>
      <c r="B13" s="3" t="s">
        <v>13</v>
      </c>
      <c r="C13" s="1">
        <v>4</v>
      </c>
      <c r="D13" s="7"/>
      <c r="E13" s="7"/>
      <c r="F13" s="7"/>
      <c r="G13" s="7"/>
    </row>
    <row r="14" spans="1:7" x14ac:dyDescent="0.25">
      <c r="A14" s="45"/>
      <c r="B14" s="3" t="s">
        <v>14</v>
      </c>
      <c r="C14" s="1">
        <v>2</v>
      </c>
      <c r="D14" s="7"/>
      <c r="E14" s="7"/>
      <c r="F14" s="7"/>
      <c r="G14" s="7"/>
    </row>
    <row r="15" spans="1:7" x14ac:dyDescent="0.25">
      <c r="A15" s="42" t="s">
        <v>18</v>
      </c>
      <c r="B15" s="43"/>
      <c r="C15" s="3">
        <v>100</v>
      </c>
      <c r="D15" s="7"/>
      <c r="E15" s="7"/>
      <c r="F15" s="7"/>
      <c r="G15" s="7"/>
    </row>
    <row r="16" spans="1:7" x14ac:dyDescent="0.25">
      <c r="A16" s="39" t="s">
        <v>15</v>
      </c>
      <c r="B16" s="39"/>
      <c r="C16" s="2">
        <f>SUM(C6:C14)</f>
        <v>25</v>
      </c>
    </row>
    <row r="17" spans="1:3" x14ac:dyDescent="0.25">
      <c r="A17" s="39" t="s">
        <v>16</v>
      </c>
      <c r="B17" s="39"/>
      <c r="C17" s="2">
        <f>(COUNTIF(C6:C14,"&lt;&gt;")*5)</f>
        <v>40</v>
      </c>
    </row>
    <row r="18" spans="1:3" x14ac:dyDescent="0.25">
      <c r="A18" s="40" t="s">
        <v>17</v>
      </c>
      <c r="B18" s="41"/>
      <c r="C18" s="10">
        <f>((SUM(C5:C14))*100)/((COUNTIF(C5:C14,"&lt;&gt;"))*5)</f>
        <v>62.5</v>
      </c>
    </row>
  </sheetData>
  <mergeCells count="9">
    <mergeCell ref="A17:B17"/>
    <mergeCell ref="A18:B18"/>
    <mergeCell ref="A15:B15"/>
    <mergeCell ref="C3:C4"/>
    <mergeCell ref="A16:B16"/>
    <mergeCell ref="A3:A4"/>
    <mergeCell ref="B3:B4"/>
    <mergeCell ref="A5:A10"/>
    <mergeCell ref="A11:A1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4"/>
  <sheetViews>
    <sheetView workbookViewId="0">
      <selection activeCell="C1" sqref="C1:C1048576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14.140625" style="79" bestFit="1" customWidth="1"/>
  </cols>
  <sheetData>
    <row r="3" spans="1:3" x14ac:dyDescent="0.25">
      <c r="A3" s="46" t="s">
        <v>0</v>
      </c>
      <c r="B3" s="46" t="s">
        <v>35</v>
      </c>
      <c r="C3" s="46" t="s">
        <v>100</v>
      </c>
    </row>
    <row r="4" spans="1:3" x14ac:dyDescent="0.25">
      <c r="A4" s="46"/>
      <c r="B4" s="46"/>
      <c r="C4" s="46"/>
    </row>
    <row r="5" spans="1:3" x14ac:dyDescent="0.25">
      <c r="A5" s="2">
        <v>1</v>
      </c>
      <c r="B5" s="11" t="s">
        <v>40</v>
      </c>
      <c r="C5" s="38">
        <v>60</v>
      </c>
    </row>
    <row r="6" spans="1:3" x14ac:dyDescent="0.25">
      <c r="A6" s="2">
        <v>2</v>
      </c>
      <c r="B6" s="11" t="s">
        <v>41</v>
      </c>
      <c r="C6" s="38">
        <v>61</v>
      </c>
    </row>
    <row r="7" spans="1:3" x14ac:dyDescent="0.25">
      <c r="A7" s="2">
        <v>3</v>
      </c>
      <c r="B7" s="11" t="s">
        <v>42</v>
      </c>
      <c r="C7" s="38">
        <v>62</v>
      </c>
    </row>
    <row r="8" spans="1:3" x14ac:dyDescent="0.25">
      <c r="A8" s="2">
        <v>4</v>
      </c>
      <c r="B8" s="11" t="s">
        <v>43</v>
      </c>
      <c r="C8" s="38">
        <v>63</v>
      </c>
    </row>
    <row r="9" spans="1:3" x14ac:dyDescent="0.25">
      <c r="A9" s="2">
        <v>5</v>
      </c>
      <c r="B9" s="11" t="s">
        <v>44</v>
      </c>
      <c r="C9" s="38">
        <v>64</v>
      </c>
    </row>
    <row r="10" spans="1:3" x14ac:dyDescent="0.25">
      <c r="A10" s="2">
        <v>6</v>
      </c>
      <c r="B10" s="11" t="s">
        <v>45</v>
      </c>
      <c r="C10" s="38">
        <v>65</v>
      </c>
    </row>
    <row r="11" spans="1:3" x14ac:dyDescent="0.25">
      <c r="A11" s="2">
        <v>7</v>
      </c>
      <c r="B11" s="11" t="s">
        <v>46</v>
      </c>
      <c r="C11" s="38">
        <v>66</v>
      </c>
    </row>
    <row r="12" spans="1:3" x14ac:dyDescent="0.25">
      <c r="A12" s="2">
        <v>8</v>
      </c>
      <c r="B12" s="11" t="s">
        <v>47</v>
      </c>
      <c r="C12" s="38">
        <v>67</v>
      </c>
    </row>
    <row r="13" spans="1:3" x14ac:dyDescent="0.25">
      <c r="A13" s="2">
        <v>9</v>
      </c>
      <c r="B13" s="11" t="s">
        <v>48</v>
      </c>
      <c r="C13" s="38">
        <v>68</v>
      </c>
    </row>
    <row r="14" spans="1:3" x14ac:dyDescent="0.25">
      <c r="A14" s="2">
        <v>10</v>
      </c>
      <c r="B14" s="11" t="s">
        <v>49</v>
      </c>
      <c r="C14" s="38">
        <v>69</v>
      </c>
    </row>
    <row r="15" spans="1:3" x14ac:dyDescent="0.25">
      <c r="A15" s="2">
        <v>11</v>
      </c>
      <c r="B15" s="11" t="s">
        <v>50</v>
      </c>
      <c r="C15" s="38">
        <v>70</v>
      </c>
    </row>
    <row r="16" spans="1:3" x14ac:dyDescent="0.25">
      <c r="A16" s="2">
        <v>12</v>
      </c>
      <c r="B16" s="11" t="s">
        <v>51</v>
      </c>
      <c r="C16" s="38">
        <v>71</v>
      </c>
    </row>
    <row r="17" spans="1:3" x14ac:dyDescent="0.25">
      <c r="A17" s="2">
        <v>13</v>
      </c>
      <c r="B17" s="11" t="s">
        <v>52</v>
      </c>
      <c r="C17" s="38">
        <v>72</v>
      </c>
    </row>
    <row r="18" spans="1:3" x14ac:dyDescent="0.25">
      <c r="A18" s="2">
        <v>14</v>
      </c>
      <c r="B18" s="11" t="s">
        <v>53</v>
      </c>
      <c r="C18" s="38">
        <v>73</v>
      </c>
    </row>
    <row r="19" spans="1:3" x14ac:dyDescent="0.25">
      <c r="A19" s="2">
        <v>15</v>
      </c>
      <c r="B19" s="11" t="s">
        <v>54</v>
      </c>
      <c r="C19" s="38">
        <v>74</v>
      </c>
    </row>
    <row r="20" spans="1:3" x14ac:dyDescent="0.25">
      <c r="A20" s="2">
        <v>16</v>
      </c>
      <c r="B20" s="11" t="s">
        <v>55</v>
      </c>
      <c r="C20" s="38">
        <v>75</v>
      </c>
    </row>
    <row r="21" spans="1:3" x14ac:dyDescent="0.25">
      <c r="A21" s="2">
        <v>17</v>
      </c>
      <c r="B21" s="11" t="s">
        <v>56</v>
      </c>
      <c r="C21" s="38">
        <v>76</v>
      </c>
    </row>
    <row r="22" spans="1:3" x14ac:dyDescent="0.25">
      <c r="A22" s="2">
        <v>18</v>
      </c>
      <c r="B22" s="11" t="s">
        <v>57</v>
      </c>
      <c r="C22" s="38">
        <v>77</v>
      </c>
    </row>
    <row r="23" spans="1:3" x14ac:dyDescent="0.25">
      <c r="A23" s="2">
        <v>19</v>
      </c>
      <c r="B23" s="11" t="s">
        <v>58</v>
      </c>
      <c r="C23" s="38">
        <v>78</v>
      </c>
    </row>
    <row r="24" spans="1:3" x14ac:dyDescent="0.25">
      <c r="A24" s="2">
        <v>20</v>
      </c>
      <c r="B24" s="11" t="s">
        <v>59</v>
      </c>
      <c r="C24" s="38">
        <v>79</v>
      </c>
    </row>
    <row r="25" spans="1:3" x14ac:dyDescent="0.25">
      <c r="A25" s="2">
        <v>21</v>
      </c>
      <c r="B25" s="11" t="s">
        <v>60</v>
      </c>
      <c r="C25" s="38">
        <v>80</v>
      </c>
    </row>
    <row r="26" spans="1:3" x14ac:dyDescent="0.25">
      <c r="A26" s="2">
        <v>22</v>
      </c>
      <c r="B26" s="11" t="s">
        <v>61</v>
      </c>
      <c r="C26" s="38">
        <v>81</v>
      </c>
    </row>
    <row r="27" spans="1:3" x14ac:dyDescent="0.25">
      <c r="A27" s="2">
        <v>23</v>
      </c>
      <c r="B27" s="11" t="s">
        <v>62</v>
      </c>
      <c r="C27" s="38">
        <v>82</v>
      </c>
    </row>
    <row r="28" spans="1:3" x14ac:dyDescent="0.25">
      <c r="A28" s="2">
        <v>24</v>
      </c>
      <c r="B28" s="11" t="s">
        <v>63</v>
      </c>
      <c r="C28" s="38">
        <v>83</v>
      </c>
    </row>
    <row r="29" spans="1:3" x14ac:dyDescent="0.25">
      <c r="A29" s="2">
        <v>25</v>
      </c>
      <c r="B29" s="11" t="s">
        <v>64</v>
      </c>
      <c r="C29" s="38">
        <v>84</v>
      </c>
    </row>
    <row r="30" spans="1:3" x14ac:dyDescent="0.25">
      <c r="A30" s="2">
        <v>26</v>
      </c>
      <c r="B30" s="11" t="s">
        <v>65</v>
      </c>
      <c r="C30" s="38">
        <v>85</v>
      </c>
    </row>
    <row r="31" spans="1:3" x14ac:dyDescent="0.25">
      <c r="A31" s="2">
        <v>27</v>
      </c>
      <c r="B31" s="11" t="s">
        <v>66</v>
      </c>
      <c r="C31" s="38">
        <v>86</v>
      </c>
    </row>
    <row r="32" spans="1:3" x14ac:dyDescent="0.25">
      <c r="A32" s="2">
        <v>28</v>
      </c>
      <c r="B32" s="11" t="s">
        <v>67</v>
      </c>
      <c r="C32" s="38">
        <v>87</v>
      </c>
    </row>
    <row r="33" spans="1:3" x14ac:dyDescent="0.25">
      <c r="A33" s="2">
        <v>29</v>
      </c>
      <c r="B33" s="11" t="s">
        <v>68</v>
      </c>
      <c r="C33" s="38">
        <v>88</v>
      </c>
    </row>
    <row r="34" spans="1:3" x14ac:dyDescent="0.25">
      <c r="A34" s="2">
        <v>30</v>
      </c>
      <c r="B34" s="11" t="s">
        <v>69</v>
      </c>
      <c r="C34" s="38">
        <v>89</v>
      </c>
    </row>
    <row r="35" spans="1:3" x14ac:dyDescent="0.25">
      <c r="A35" s="2">
        <v>31</v>
      </c>
      <c r="B35" s="11" t="s">
        <v>70</v>
      </c>
      <c r="C35" s="38">
        <v>90</v>
      </c>
    </row>
    <row r="36" spans="1:3" x14ac:dyDescent="0.25">
      <c r="A36" s="2">
        <v>32</v>
      </c>
      <c r="B36" s="11" t="s">
        <v>71</v>
      </c>
      <c r="C36" s="38">
        <v>91</v>
      </c>
    </row>
    <row r="37" spans="1:3" x14ac:dyDescent="0.25">
      <c r="A37" s="2">
        <v>33</v>
      </c>
      <c r="B37" s="11" t="s">
        <v>72</v>
      </c>
      <c r="C37" s="38">
        <v>92</v>
      </c>
    </row>
    <row r="38" spans="1:3" x14ac:dyDescent="0.25">
      <c r="A38" s="2">
        <v>34</v>
      </c>
      <c r="B38" s="11" t="s">
        <v>73</v>
      </c>
      <c r="C38" s="38">
        <v>93</v>
      </c>
    </row>
    <row r="39" spans="1:3" x14ac:dyDescent="0.25">
      <c r="A39" s="2">
        <v>35</v>
      </c>
      <c r="B39" s="11" t="s">
        <v>74</v>
      </c>
      <c r="C39" s="38">
        <v>94</v>
      </c>
    </row>
    <row r="40" spans="1:3" x14ac:dyDescent="0.25">
      <c r="A40" s="2">
        <v>36</v>
      </c>
      <c r="B40" s="11" t="s">
        <v>75</v>
      </c>
      <c r="C40" s="38">
        <v>95</v>
      </c>
    </row>
    <row r="41" spans="1:3" x14ac:dyDescent="0.25">
      <c r="A41" s="2">
        <v>37</v>
      </c>
      <c r="B41" s="11" t="s">
        <v>76</v>
      </c>
      <c r="C41" s="38">
        <v>96</v>
      </c>
    </row>
    <row r="42" spans="1:3" x14ac:dyDescent="0.25">
      <c r="A42" s="2">
        <v>38</v>
      </c>
      <c r="B42" s="11" t="s">
        <v>77</v>
      </c>
      <c r="C42" s="38">
        <v>97</v>
      </c>
    </row>
    <row r="43" spans="1:3" x14ac:dyDescent="0.25">
      <c r="A43" s="2">
        <v>39</v>
      </c>
      <c r="B43" s="11" t="s">
        <v>78</v>
      </c>
      <c r="C43" s="38">
        <v>98</v>
      </c>
    </row>
    <row r="44" spans="1:3" x14ac:dyDescent="0.25">
      <c r="A44" s="2">
        <v>40</v>
      </c>
      <c r="B44" s="11" t="s">
        <v>79</v>
      </c>
      <c r="C44" s="38">
        <v>99</v>
      </c>
    </row>
  </sheetData>
  <mergeCells count="3">
    <mergeCell ref="A3:A4"/>
    <mergeCell ref="B3:B4"/>
    <mergeCell ref="C3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6"/>
  <sheetViews>
    <sheetView zoomScale="85" zoomScaleNormal="85" workbookViewId="0">
      <selection activeCell="S13" sqref="S13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5.7109375" bestFit="1" customWidth="1"/>
    <col min="4" max="4" width="9.5703125" hidden="1" customWidth="1"/>
    <col min="5" max="5" width="5.7109375" bestFit="1" customWidth="1"/>
    <col min="6" max="6" width="9.5703125" hidden="1" customWidth="1"/>
    <col min="7" max="7" width="11.5703125" hidden="1" customWidth="1"/>
    <col min="8" max="8" width="10" hidden="1" customWidth="1"/>
    <col min="9" max="9" width="5.7109375" bestFit="1" customWidth="1"/>
    <col min="10" max="10" width="10" customWidth="1"/>
    <col min="11" max="11" width="5.7109375" bestFit="1" customWidth="1"/>
    <col min="12" max="12" width="10" customWidth="1"/>
    <col min="13" max="13" width="11.5703125" hidden="1" customWidth="1"/>
    <col min="14" max="14" width="10" hidden="1" customWidth="1"/>
    <col min="15" max="15" width="11.5703125" bestFit="1" customWidth="1"/>
    <col min="16" max="16" width="10" hidden="1" customWidth="1"/>
    <col min="17" max="17" width="11.5703125" bestFit="1" customWidth="1"/>
    <col min="18" max="18" width="10" hidden="1" customWidth="1"/>
    <col min="19" max="19" width="12.5703125" customWidth="1"/>
    <col min="20" max="20" width="13" hidden="1" customWidth="1"/>
    <col min="21" max="21" width="11.5703125" bestFit="1" customWidth="1"/>
  </cols>
  <sheetData>
    <row r="3" spans="1:21" ht="15" customHeight="1" x14ac:dyDescent="0.25">
      <c r="A3" s="49" t="s">
        <v>0</v>
      </c>
      <c r="B3" s="49" t="s">
        <v>35</v>
      </c>
      <c r="C3" s="54" t="s">
        <v>101</v>
      </c>
      <c r="D3" s="55"/>
      <c r="E3" s="55"/>
      <c r="F3" s="55"/>
      <c r="G3" s="55"/>
      <c r="H3" s="56"/>
      <c r="I3" s="63" t="s">
        <v>102</v>
      </c>
      <c r="J3" s="64"/>
      <c r="K3" s="64"/>
      <c r="L3" s="64"/>
      <c r="M3" s="64"/>
      <c r="N3" s="65"/>
      <c r="O3" s="50" t="s">
        <v>103</v>
      </c>
      <c r="P3" s="50"/>
      <c r="Q3" s="51" t="s">
        <v>105</v>
      </c>
      <c r="R3" s="51"/>
      <c r="S3" s="76" t="s">
        <v>106</v>
      </c>
      <c r="T3" s="76"/>
      <c r="U3" s="60" t="s">
        <v>113</v>
      </c>
    </row>
    <row r="4" spans="1:21" x14ac:dyDescent="0.25">
      <c r="A4" s="49"/>
      <c r="B4" s="49"/>
      <c r="C4" s="57" t="s">
        <v>36</v>
      </c>
      <c r="D4" s="58"/>
      <c r="E4" s="57" t="s">
        <v>37</v>
      </c>
      <c r="F4" s="59"/>
      <c r="G4" s="52" t="s">
        <v>38</v>
      </c>
      <c r="H4" s="52" t="s">
        <v>81</v>
      </c>
      <c r="I4" s="72" t="s">
        <v>111</v>
      </c>
      <c r="J4" s="73"/>
      <c r="K4" s="72" t="s">
        <v>112</v>
      </c>
      <c r="L4" s="73"/>
      <c r="M4" s="74" t="s">
        <v>38</v>
      </c>
      <c r="N4" s="74" t="s">
        <v>80</v>
      </c>
      <c r="O4" s="66" t="s">
        <v>38</v>
      </c>
      <c r="P4" s="66" t="s">
        <v>81</v>
      </c>
      <c r="Q4" s="68" t="s">
        <v>38</v>
      </c>
      <c r="R4" s="68" t="s">
        <v>81</v>
      </c>
      <c r="S4" s="70" t="s">
        <v>38</v>
      </c>
      <c r="T4" s="70" t="s">
        <v>107</v>
      </c>
      <c r="U4" s="61"/>
    </row>
    <row r="5" spans="1:21" x14ac:dyDescent="0.25">
      <c r="A5" s="49"/>
      <c r="B5" s="49"/>
      <c r="C5" s="23" t="s">
        <v>39</v>
      </c>
      <c r="D5" s="23" t="s">
        <v>110</v>
      </c>
      <c r="E5" s="23" t="s">
        <v>39</v>
      </c>
      <c r="F5" s="23" t="s">
        <v>109</v>
      </c>
      <c r="G5" s="53"/>
      <c r="H5" s="53"/>
      <c r="I5" s="25" t="s">
        <v>39</v>
      </c>
      <c r="J5" s="25" t="s">
        <v>110</v>
      </c>
      <c r="K5" s="25" t="s">
        <v>39</v>
      </c>
      <c r="L5" s="25" t="s">
        <v>110</v>
      </c>
      <c r="M5" s="75"/>
      <c r="N5" s="75"/>
      <c r="O5" s="67"/>
      <c r="P5" s="67"/>
      <c r="Q5" s="69"/>
      <c r="R5" s="69"/>
      <c r="S5" s="71"/>
      <c r="T5" s="71"/>
      <c r="U5" s="62"/>
    </row>
    <row r="6" spans="1:21" x14ac:dyDescent="0.25">
      <c r="A6" s="18"/>
      <c r="B6" s="18"/>
      <c r="C6" s="23"/>
      <c r="D6" s="23"/>
      <c r="E6" s="23"/>
      <c r="F6" s="23"/>
      <c r="G6" s="24"/>
      <c r="H6" s="24"/>
      <c r="I6" s="25"/>
      <c r="J6" s="25"/>
      <c r="K6" s="25"/>
      <c r="L6" s="25"/>
      <c r="M6" s="26"/>
      <c r="N6" s="26"/>
      <c r="O6" s="27"/>
      <c r="P6" s="27"/>
      <c r="Q6" s="28"/>
      <c r="R6" s="28"/>
      <c r="S6" s="30"/>
      <c r="T6" s="30"/>
      <c r="U6" s="31"/>
    </row>
    <row r="7" spans="1:21" x14ac:dyDescent="0.25">
      <c r="A7" s="2">
        <v>8</v>
      </c>
      <c r="B7" s="11" t="s">
        <v>47</v>
      </c>
      <c r="C7" s="2">
        <v>67</v>
      </c>
      <c r="D7" s="2">
        <f t="shared" ref="D7:D46" si="0">C7*3</f>
        <v>201</v>
      </c>
      <c r="E7" s="2">
        <v>91</v>
      </c>
      <c r="F7" s="2">
        <f t="shared" ref="F7:F46" si="1">E7*2</f>
        <v>182</v>
      </c>
      <c r="G7" s="37">
        <f t="shared" ref="G7:G46" si="2">(D7+F7)/5</f>
        <v>76.599999999999994</v>
      </c>
      <c r="H7" s="20">
        <f t="shared" ref="H7:H46" si="3">G7*2</f>
        <v>153.19999999999999</v>
      </c>
      <c r="I7" s="2">
        <v>67</v>
      </c>
      <c r="J7" s="2">
        <f t="shared" ref="J7:J46" si="4">I7*3</f>
        <v>201</v>
      </c>
      <c r="K7" s="2">
        <v>91</v>
      </c>
      <c r="L7" s="2">
        <f t="shared" ref="L7:L46" si="5">K7*3</f>
        <v>273</v>
      </c>
      <c r="M7" s="36">
        <f t="shared" ref="M7:M46" si="6">(J7+L7)/6</f>
        <v>79</v>
      </c>
      <c r="N7" s="19">
        <f t="shared" ref="N7:N46" si="7">M7*3</f>
        <v>237</v>
      </c>
      <c r="O7" s="33">
        <v>78</v>
      </c>
      <c r="P7" s="21">
        <f t="shared" ref="P7:P46" si="8">O7*2</f>
        <v>156</v>
      </c>
      <c r="Q7" s="34">
        <v>62</v>
      </c>
      <c r="R7" s="22">
        <f t="shared" ref="R7:R46" si="9">Q7*2</f>
        <v>124</v>
      </c>
      <c r="S7" s="35">
        <v>65</v>
      </c>
      <c r="T7" s="29">
        <f t="shared" ref="T7:T46" si="10">S7*1</f>
        <v>65</v>
      </c>
      <c r="U7" s="32">
        <f t="shared" ref="U7:U46" si="11">(H7+N7+P7+R7+T7)/10</f>
        <v>73.52000000000001</v>
      </c>
    </row>
    <row r="8" spans="1:21" x14ac:dyDescent="0.25">
      <c r="A8" s="2">
        <v>23</v>
      </c>
      <c r="B8" s="11" t="s">
        <v>62</v>
      </c>
      <c r="C8" s="2">
        <v>82</v>
      </c>
      <c r="D8" s="2">
        <f t="shared" si="0"/>
        <v>246</v>
      </c>
      <c r="E8" s="2">
        <v>76</v>
      </c>
      <c r="F8" s="2">
        <f t="shared" si="1"/>
        <v>152</v>
      </c>
      <c r="G8" s="37">
        <f t="shared" si="2"/>
        <v>79.599999999999994</v>
      </c>
      <c r="H8" s="20">
        <f t="shared" si="3"/>
        <v>159.19999999999999</v>
      </c>
      <c r="I8" s="2">
        <v>82</v>
      </c>
      <c r="J8" s="2">
        <f t="shared" si="4"/>
        <v>246</v>
      </c>
      <c r="K8" s="2">
        <v>76</v>
      </c>
      <c r="L8" s="2">
        <f t="shared" si="5"/>
        <v>228</v>
      </c>
      <c r="M8" s="36">
        <f t="shared" si="6"/>
        <v>79</v>
      </c>
      <c r="N8" s="19">
        <f t="shared" si="7"/>
        <v>237</v>
      </c>
      <c r="O8" s="33">
        <v>56</v>
      </c>
      <c r="P8" s="21">
        <f t="shared" si="8"/>
        <v>112</v>
      </c>
      <c r="Q8" s="34">
        <v>78</v>
      </c>
      <c r="R8" s="22">
        <f t="shared" si="9"/>
        <v>156</v>
      </c>
      <c r="S8" s="35">
        <v>80</v>
      </c>
      <c r="T8" s="29">
        <f t="shared" si="10"/>
        <v>80</v>
      </c>
      <c r="U8" s="32">
        <f t="shared" si="11"/>
        <v>74.42</v>
      </c>
    </row>
    <row r="9" spans="1:21" x14ac:dyDescent="0.25">
      <c r="A9" s="2">
        <v>20</v>
      </c>
      <c r="B9" s="11" t="s">
        <v>59</v>
      </c>
      <c r="C9" s="2">
        <v>79</v>
      </c>
      <c r="D9" s="2">
        <f t="shared" si="0"/>
        <v>237</v>
      </c>
      <c r="E9" s="2">
        <v>79</v>
      </c>
      <c r="F9" s="2">
        <f t="shared" si="1"/>
        <v>158</v>
      </c>
      <c r="G9" s="37">
        <f t="shared" si="2"/>
        <v>79</v>
      </c>
      <c r="H9" s="20">
        <f t="shared" si="3"/>
        <v>158</v>
      </c>
      <c r="I9" s="2">
        <v>79</v>
      </c>
      <c r="J9" s="2">
        <f t="shared" si="4"/>
        <v>237</v>
      </c>
      <c r="K9" s="2">
        <v>79</v>
      </c>
      <c r="L9" s="2">
        <f t="shared" si="5"/>
        <v>237</v>
      </c>
      <c r="M9" s="36">
        <f t="shared" si="6"/>
        <v>79</v>
      </c>
      <c r="N9" s="19">
        <f t="shared" si="7"/>
        <v>237</v>
      </c>
      <c r="O9" s="33">
        <v>58</v>
      </c>
      <c r="P9" s="21">
        <f t="shared" si="8"/>
        <v>116</v>
      </c>
      <c r="Q9" s="34">
        <v>82</v>
      </c>
      <c r="R9" s="22">
        <f t="shared" si="9"/>
        <v>164</v>
      </c>
      <c r="S9" s="35">
        <v>78</v>
      </c>
      <c r="T9" s="29">
        <f t="shared" si="10"/>
        <v>78</v>
      </c>
      <c r="U9" s="32">
        <f t="shared" si="11"/>
        <v>75.3</v>
      </c>
    </row>
    <row r="10" spans="1:21" x14ac:dyDescent="0.25">
      <c r="A10" s="2">
        <v>1</v>
      </c>
      <c r="B10" s="11" t="s">
        <v>40</v>
      </c>
      <c r="C10" s="2">
        <v>60</v>
      </c>
      <c r="D10" s="2">
        <f t="shared" si="0"/>
        <v>180</v>
      </c>
      <c r="E10" s="2">
        <v>98</v>
      </c>
      <c r="F10" s="2">
        <f t="shared" si="1"/>
        <v>196</v>
      </c>
      <c r="G10" s="37">
        <f t="shared" si="2"/>
        <v>75.2</v>
      </c>
      <c r="H10" s="20">
        <f t="shared" si="3"/>
        <v>150.4</v>
      </c>
      <c r="I10" s="2">
        <v>60</v>
      </c>
      <c r="J10" s="2">
        <f t="shared" si="4"/>
        <v>180</v>
      </c>
      <c r="K10" s="2">
        <v>98</v>
      </c>
      <c r="L10" s="2">
        <f t="shared" si="5"/>
        <v>294</v>
      </c>
      <c r="M10" s="36">
        <f t="shared" si="6"/>
        <v>79</v>
      </c>
      <c r="N10" s="19">
        <f t="shared" si="7"/>
        <v>237</v>
      </c>
      <c r="O10" s="33">
        <v>67</v>
      </c>
      <c r="P10" s="21">
        <f t="shared" si="8"/>
        <v>134</v>
      </c>
      <c r="Q10" s="34">
        <v>80</v>
      </c>
      <c r="R10" s="22">
        <f t="shared" si="9"/>
        <v>160</v>
      </c>
      <c r="S10" s="35">
        <v>100</v>
      </c>
      <c r="T10" s="29">
        <f t="shared" si="10"/>
        <v>100</v>
      </c>
      <c r="U10" s="32">
        <f t="shared" si="11"/>
        <v>78.14</v>
      </c>
    </row>
    <row r="11" spans="1:21" x14ac:dyDescent="0.25">
      <c r="A11" s="2">
        <v>2</v>
      </c>
      <c r="B11" s="11" t="s">
        <v>41</v>
      </c>
      <c r="C11" s="2">
        <v>61</v>
      </c>
      <c r="D11" s="2">
        <f t="shared" si="0"/>
        <v>183</v>
      </c>
      <c r="E11" s="2">
        <v>97</v>
      </c>
      <c r="F11" s="2">
        <f t="shared" si="1"/>
        <v>194</v>
      </c>
      <c r="G11" s="37">
        <f t="shared" si="2"/>
        <v>75.400000000000006</v>
      </c>
      <c r="H11" s="20">
        <f t="shared" si="3"/>
        <v>150.80000000000001</v>
      </c>
      <c r="I11" s="2">
        <v>61</v>
      </c>
      <c r="J11" s="2">
        <f t="shared" si="4"/>
        <v>183</v>
      </c>
      <c r="K11" s="2">
        <v>97</v>
      </c>
      <c r="L11" s="2">
        <f t="shared" si="5"/>
        <v>291</v>
      </c>
      <c r="M11" s="36">
        <f t="shared" si="6"/>
        <v>79</v>
      </c>
      <c r="N11" s="19">
        <f t="shared" si="7"/>
        <v>237</v>
      </c>
      <c r="O11" s="33">
        <v>58</v>
      </c>
      <c r="P11" s="21">
        <f t="shared" si="8"/>
        <v>116</v>
      </c>
      <c r="Q11" s="34">
        <v>60</v>
      </c>
      <c r="R11" s="22">
        <f t="shared" si="9"/>
        <v>120</v>
      </c>
      <c r="S11" s="35">
        <v>76</v>
      </c>
      <c r="T11" s="29">
        <f t="shared" si="10"/>
        <v>76</v>
      </c>
      <c r="U11" s="32">
        <f t="shared" si="11"/>
        <v>69.97999999999999</v>
      </c>
    </row>
    <row r="12" spans="1:21" x14ac:dyDescent="0.25">
      <c r="A12" s="2">
        <v>38</v>
      </c>
      <c r="B12" s="11" t="s">
        <v>77</v>
      </c>
      <c r="C12" s="2">
        <v>97</v>
      </c>
      <c r="D12" s="2">
        <f t="shared" si="0"/>
        <v>291</v>
      </c>
      <c r="E12" s="2">
        <v>61</v>
      </c>
      <c r="F12" s="2">
        <f t="shared" si="1"/>
        <v>122</v>
      </c>
      <c r="G12" s="37">
        <f t="shared" si="2"/>
        <v>82.6</v>
      </c>
      <c r="H12" s="20">
        <f t="shared" si="3"/>
        <v>165.2</v>
      </c>
      <c r="I12" s="2">
        <v>97</v>
      </c>
      <c r="J12" s="2">
        <f t="shared" si="4"/>
        <v>291</v>
      </c>
      <c r="K12" s="2">
        <v>61</v>
      </c>
      <c r="L12" s="2">
        <f t="shared" si="5"/>
        <v>183</v>
      </c>
      <c r="M12" s="36">
        <f t="shared" si="6"/>
        <v>79</v>
      </c>
      <c r="N12" s="19">
        <f t="shared" si="7"/>
        <v>237</v>
      </c>
      <c r="O12" s="33">
        <v>89</v>
      </c>
      <c r="P12" s="21">
        <f t="shared" si="8"/>
        <v>178</v>
      </c>
      <c r="Q12" s="34">
        <v>86</v>
      </c>
      <c r="R12" s="22">
        <f t="shared" si="9"/>
        <v>172</v>
      </c>
      <c r="S12" s="35">
        <v>85</v>
      </c>
      <c r="T12" s="29">
        <f t="shared" si="10"/>
        <v>85</v>
      </c>
      <c r="U12" s="32">
        <f t="shared" si="11"/>
        <v>83.72</v>
      </c>
    </row>
    <row r="13" spans="1:21" x14ac:dyDescent="0.25">
      <c r="A13" s="2">
        <v>22</v>
      </c>
      <c r="B13" s="11" t="s">
        <v>61</v>
      </c>
      <c r="C13" s="2">
        <v>81</v>
      </c>
      <c r="D13" s="2">
        <f t="shared" si="0"/>
        <v>243</v>
      </c>
      <c r="E13" s="2">
        <v>77</v>
      </c>
      <c r="F13" s="2">
        <f t="shared" si="1"/>
        <v>154</v>
      </c>
      <c r="G13" s="37">
        <f t="shared" si="2"/>
        <v>79.400000000000006</v>
      </c>
      <c r="H13" s="20">
        <f t="shared" si="3"/>
        <v>158.80000000000001</v>
      </c>
      <c r="I13" s="2">
        <v>81</v>
      </c>
      <c r="J13" s="2">
        <f t="shared" si="4"/>
        <v>243</v>
      </c>
      <c r="K13" s="2">
        <v>77</v>
      </c>
      <c r="L13" s="2">
        <f t="shared" si="5"/>
        <v>231</v>
      </c>
      <c r="M13" s="36">
        <f t="shared" si="6"/>
        <v>79</v>
      </c>
      <c r="N13" s="19">
        <f t="shared" si="7"/>
        <v>237</v>
      </c>
      <c r="O13" s="33">
        <v>78</v>
      </c>
      <c r="P13" s="21">
        <f t="shared" si="8"/>
        <v>156</v>
      </c>
      <c r="Q13" s="34">
        <v>85</v>
      </c>
      <c r="R13" s="22">
        <f t="shared" si="9"/>
        <v>170</v>
      </c>
      <c r="S13" s="35">
        <v>65</v>
      </c>
      <c r="T13" s="29">
        <f t="shared" si="10"/>
        <v>65</v>
      </c>
      <c r="U13" s="32">
        <f t="shared" si="11"/>
        <v>78.679999999999993</v>
      </c>
    </row>
    <row r="14" spans="1:21" x14ac:dyDescent="0.25">
      <c r="A14" s="2">
        <v>31</v>
      </c>
      <c r="B14" s="11" t="s">
        <v>70</v>
      </c>
      <c r="C14" s="2">
        <v>90</v>
      </c>
      <c r="D14" s="2">
        <f t="shared" si="0"/>
        <v>270</v>
      </c>
      <c r="E14" s="2">
        <v>68</v>
      </c>
      <c r="F14" s="2">
        <f t="shared" si="1"/>
        <v>136</v>
      </c>
      <c r="G14" s="37">
        <f t="shared" si="2"/>
        <v>81.2</v>
      </c>
      <c r="H14" s="20">
        <f t="shared" si="3"/>
        <v>162.4</v>
      </c>
      <c r="I14" s="2">
        <v>90</v>
      </c>
      <c r="J14" s="2">
        <f t="shared" si="4"/>
        <v>270</v>
      </c>
      <c r="K14" s="2">
        <v>68</v>
      </c>
      <c r="L14" s="2">
        <f t="shared" si="5"/>
        <v>204</v>
      </c>
      <c r="M14" s="36">
        <f t="shared" si="6"/>
        <v>79</v>
      </c>
      <c r="N14" s="19">
        <f t="shared" si="7"/>
        <v>237</v>
      </c>
      <c r="O14" s="33">
        <v>98</v>
      </c>
      <c r="P14" s="21">
        <f t="shared" si="8"/>
        <v>196</v>
      </c>
      <c r="Q14" s="34">
        <v>83</v>
      </c>
      <c r="R14" s="22">
        <f t="shared" si="9"/>
        <v>166</v>
      </c>
      <c r="S14" s="35">
        <v>74</v>
      </c>
      <c r="T14" s="29">
        <f t="shared" si="10"/>
        <v>74</v>
      </c>
      <c r="U14" s="32">
        <f t="shared" si="11"/>
        <v>83.539999999999992</v>
      </c>
    </row>
    <row r="15" spans="1:21" x14ac:dyDescent="0.25">
      <c r="A15" s="2">
        <v>24</v>
      </c>
      <c r="B15" s="11" t="s">
        <v>63</v>
      </c>
      <c r="C15" s="2">
        <v>83</v>
      </c>
      <c r="D15" s="2">
        <f t="shared" si="0"/>
        <v>249</v>
      </c>
      <c r="E15" s="2">
        <v>75</v>
      </c>
      <c r="F15" s="2">
        <f t="shared" si="1"/>
        <v>150</v>
      </c>
      <c r="G15" s="37">
        <f t="shared" si="2"/>
        <v>79.8</v>
      </c>
      <c r="H15" s="20">
        <f t="shared" si="3"/>
        <v>159.6</v>
      </c>
      <c r="I15" s="2">
        <v>83</v>
      </c>
      <c r="J15" s="2">
        <f t="shared" si="4"/>
        <v>249</v>
      </c>
      <c r="K15" s="2">
        <v>75</v>
      </c>
      <c r="L15" s="2">
        <f t="shared" si="5"/>
        <v>225</v>
      </c>
      <c r="M15" s="36">
        <f t="shared" si="6"/>
        <v>79</v>
      </c>
      <c r="N15" s="19">
        <f t="shared" si="7"/>
        <v>237</v>
      </c>
      <c r="O15" s="33">
        <v>78</v>
      </c>
      <c r="P15" s="21">
        <f t="shared" si="8"/>
        <v>156</v>
      </c>
      <c r="Q15" s="34">
        <v>86</v>
      </c>
      <c r="R15" s="22">
        <f t="shared" si="9"/>
        <v>172</v>
      </c>
      <c r="S15" s="35">
        <v>60</v>
      </c>
      <c r="T15" s="29">
        <f t="shared" si="10"/>
        <v>60</v>
      </c>
      <c r="U15" s="32">
        <f t="shared" si="11"/>
        <v>78.460000000000008</v>
      </c>
    </row>
    <row r="16" spans="1:21" x14ac:dyDescent="0.25">
      <c r="A16" s="2">
        <v>7</v>
      </c>
      <c r="B16" s="11" t="s">
        <v>46</v>
      </c>
      <c r="C16" s="2">
        <v>66</v>
      </c>
      <c r="D16" s="2">
        <f t="shared" si="0"/>
        <v>198</v>
      </c>
      <c r="E16" s="2">
        <v>92</v>
      </c>
      <c r="F16" s="2">
        <f t="shared" si="1"/>
        <v>184</v>
      </c>
      <c r="G16" s="37">
        <f t="shared" si="2"/>
        <v>76.400000000000006</v>
      </c>
      <c r="H16" s="20">
        <f t="shared" si="3"/>
        <v>152.80000000000001</v>
      </c>
      <c r="I16" s="2">
        <v>66</v>
      </c>
      <c r="J16" s="2">
        <f t="shared" si="4"/>
        <v>198</v>
      </c>
      <c r="K16" s="2">
        <v>92</v>
      </c>
      <c r="L16" s="2">
        <f t="shared" si="5"/>
        <v>276</v>
      </c>
      <c r="M16" s="36">
        <f t="shared" si="6"/>
        <v>79</v>
      </c>
      <c r="N16" s="19">
        <f t="shared" si="7"/>
        <v>237</v>
      </c>
      <c r="O16" s="33">
        <v>45</v>
      </c>
      <c r="P16" s="21">
        <f t="shared" si="8"/>
        <v>90</v>
      </c>
      <c r="Q16" s="34">
        <v>61</v>
      </c>
      <c r="R16" s="22">
        <f t="shared" si="9"/>
        <v>122</v>
      </c>
      <c r="S16" s="35">
        <v>55</v>
      </c>
      <c r="T16" s="29">
        <f t="shared" si="10"/>
        <v>55</v>
      </c>
      <c r="U16" s="32">
        <f t="shared" si="11"/>
        <v>65.679999999999993</v>
      </c>
    </row>
    <row r="17" spans="1:21" x14ac:dyDescent="0.25">
      <c r="A17" s="2">
        <v>29</v>
      </c>
      <c r="B17" s="11" t="s">
        <v>68</v>
      </c>
      <c r="C17" s="2">
        <v>88</v>
      </c>
      <c r="D17" s="2">
        <f t="shared" si="0"/>
        <v>264</v>
      </c>
      <c r="E17" s="2">
        <v>70</v>
      </c>
      <c r="F17" s="2">
        <f t="shared" si="1"/>
        <v>140</v>
      </c>
      <c r="G17" s="37">
        <f t="shared" si="2"/>
        <v>80.8</v>
      </c>
      <c r="H17" s="20">
        <f t="shared" si="3"/>
        <v>161.6</v>
      </c>
      <c r="I17" s="2">
        <v>88</v>
      </c>
      <c r="J17" s="2">
        <f t="shared" si="4"/>
        <v>264</v>
      </c>
      <c r="K17" s="2">
        <v>70</v>
      </c>
      <c r="L17" s="2">
        <f t="shared" si="5"/>
        <v>210</v>
      </c>
      <c r="M17" s="36">
        <f t="shared" si="6"/>
        <v>79</v>
      </c>
      <c r="N17" s="19">
        <f t="shared" si="7"/>
        <v>237</v>
      </c>
      <c r="O17" s="33">
        <v>78</v>
      </c>
      <c r="P17" s="21">
        <f t="shared" si="8"/>
        <v>156</v>
      </c>
      <c r="Q17" s="34">
        <v>69</v>
      </c>
      <c r="R17" s="22">
        <f t="shared" si="9"/>
        <v>138</v>
      </c>
      <c r="S17" s="35">
        <v>73</v>
      </c>
      <c r="T17" s="29">
        <f t="shared" si="10"/>
        <v>73</v>
      </c>
      <c r="U17" s="32">
        <f t="shared" si="11"/>
        <v>76.56</v>
      </c>
    </row>
    <row r="18" spans="1:21" x14ac:dyDescent="0.25">
      <c r="A18" s="2">
        <v>26</v>
      </c>
      <c r="B18" s="11" t="s">
        <v>65</v>
      </c>
      <c r="C18" s="2">
        <v>85</v>
      </c>
      <c r="D18" s="2">
        <f t="shared" si="0"/>
        <v>255</v>
      </c>
      <c r="E18" s="2">
        <v>73</v>
      </c>
      <c r="F18" s="2">
        <f t="shared" si="1"/>
        <v>146</v>
      </c>
      <c r="G18" s="37">
        <f t="shared" si="2"/>
        <v>80.2</v>
      </c>
      <c r="H18" s="20">
        <f t="shared" si="3"/>
        <v>160.4</v>
      </c>
      <c r="I18" s="2">
        <v>85</v>
      </c>
      <c r="J18" s="2">
        <f t="shared" si="4"/>
        <v>255</v>
      </c>
      <c r="K18" s="2">
        <v>73</v>
      </c>
      <c r="L18" s="2">
        <f t="shared" si="5"/>
        <v>219</v>
      </c>
      <c r="M18" s="36">
        <f t="shared" si="6"/>
        <v>79</v>
      </c>
      <c r="N18" s="19">
        <f t="shared" si="7"/>
        <v>237</v>
      </c>
      <c r="O18" s="33">
        <v>87</v>
      </c>
      <c r="P18" s="21">
        <f t="shared" si="8"/>
        <v>174</v>
      </c>
      <c r="Q18" s="34">
        <v>69</v>
      </c>
      <c r="R18" s="22">
        <f t="shared" si="9"/>
        <v>138</v>
      </c>
      <c r="S18" s="35">
        <v>74</v>
      </c>
      <c r="T18" s="29">
        <f t="shared" si="10"/>
        <v>74</v>
      </c>
      <c r="U18" s="32">
        <f t="shared" si="11"/>
        <v>78.34</v>
      </c>
    </row>
    <row r="19" spans="1:21" x14ac:dyDescent="0.25">
      <c r="A19" s="2">
        <v>30</v>
      </c>
      <c r="B19" s="11" t="s">
        <v>69</v>
      </c>
      <c r="C19" s="2">
        <v>89</v>
      </c>
      <c r="D19" s="2">
        <f t="shared" si="0"/>
        <v>267</v>
      </c>
      <c r="E19" s="2">
        <v>69</v>
      </c>
      <c r="F19" s="2">
        <f t="shared" si="1"/>
        <v>138</v>
      </c>
      <c r="G19" s="37">
        <f t="shared" si="2"/>
        <v>81</v>
      </c>
      <c r="H19" s="20">
        <f t="shared" si="3"/>
        <v>162</v>
      </c>
      <c r="I19" s="2">
        <v>89</v>
      </c>
      <c r="J19" s="2">
        <f t="shared" si="4"/>
        <v>267</v>
      </c>
      <c r="K19" s="2">
        <v>69</v>
      </c>
      <c r="L19" s="2">
        <f t="shared" si="5"/>
        <v>207</v>
      </c>
      <c r="M19" s="36">
        <f t="shared" si="6"/>
        <v>79</v>
      </c>
      <c r="N19" s="19">
        <f t="shared" si="7"/>
        <v>237</v>
      </c>
      <c r="O19" s="33">
        <v>90</v>
      </c>
      <c r="P19" s="21">
        <f t="shared" si="8"/>
        <v>180</v>
      </c>
      <c r="Q19" s="34">
        <v>72</v>
      </c>
      <c r="R19" s="22">
        <f t="shared" si="9"/>
        <v>144</v>
      </c>
      <c r="S19" s="35">
        <v>65</v>
      </c>
      <c r="T19" s="29">
        <f t="shared" si="10"/>
        <v>65</v>
      </c>
      <c r="U19" s="32">
        <f t="shared" si="11"/>
        <v>78.8</v>
      </c>
    </row>
    <row r="20" spans="1:21" x14ac:dyDescent="0.25">
      <c r="A20" s="2">
        <v>9</v>
      </c>
      <c r="B20" s="11" t="s">
        <v>48</v>
      </c>
      <c r="C20" s="2">
        <v>68</v>
      </c>
      <c r="D20" s="2">
        <f t="shared" si="0"/>
        <v>204</v>
      </c>
      <c r="E20" s="2">
        <v>90</v>
      </c>
      <c r="F20" s="2">
        <f t="shared" si="1"/>
        <v>180</v>
      </c>
      <c r="G20" s="37">
        <f t="shared" si="2"/>
        <v>76.8</v>
      </c>
      <c r="H20" s="20">
        <f t="shared" si="3"/>
        <v>153.6</v>
      </c>
      <c r="I20" s="2">
        <v>68</v>
      </c>
      <c r="J20" s="2">
        <f t="shared" si="4"/>
        <v>204</v>
      </c>
      <c r="K20" s="2">
        <v>90</v>
      </c>
      <c r="L20" s="2">
        <f t="shared" si="5"/>
        <v>270</v>
      </c>
      <c r="M20" s="36">
        <f t="shared" si="6"/>
        <v>79</v>
      </c>
      <c r="N20" s="19">
        <f t="shared" si="7"/>
        <v>237</v>
      </c>
      <c r="O20" s="33">
        <v>89</v>
      </c>
      <c r="P20" s="21">
        <f t="shared" si="8"/>
        <v>178</v>
      </c>
      <c r="Q20" s="34">
        <v>72</v>
      </c>
      <c r="R20" s="22">
        <f t="shared" si="9"/>
        <v>144</v>
      </c>
      <c r="S20" s="35">
        <v>100</v>
      </c>
      <c r="T20" s="29">
        <f t="shared" si="10"/>
        <v>100</v>
      </c>
      <c r="U20" s="32">
        <f t="shared" si="11"/>
        <v>81.260000000000005</v>
      </c>
    </row>
    <row r="21" spans="1:21" x14ac:dyDescent="0.25">
      <c r="A21" s="2">
        <v>21</v>
      </c>
      <c r="B21" s="11" t="s">
        <v>60</v>
      </c>
      <c r="C21" s="2">
        <v>80</v>
      </c>
      <c r="D21" s="2">
        <f t="shared" si="0"/>
        <v>240</v>
      </c>
      <c r="E21" s="2">
        <v>78</v>
      </c>
      <c r="F21" s="2">
        <f t="shared" si="1"/>
        <v>156</v>
      </c>
      <c r="G21" s="37">
        <f t="shared" si="2"/>
        <v>79.2</v>
      </c>
      <c r="H21" s="20">
        <f t="shared" si="3"/>
        <v>158.4</v>
      </c>
      <c r="I21" s="2">
        <v>80</v>
      </c>
      <c r="J21" s="2">
        <f t="shared" si="4"/>
        <v>240</v>
      </c>
      <c r="K21" s="2">
        <v>78</v>
      </c>
      <c r="L21" s="2">
        <f t="shared" si="5"/>
        <v>234</v>
      </c>
      <c r="M21" s="36">
        <f t="shared" si="6"/>
        <v>79</v>
      </c>
      <c r="N21" s="19">
        <f t="shared" si="7"/>
        <v>237</v>
      </c>
      <c r="O21" s="33">
        <v>76</v>
      </c>
      <c r="P21" s="21">
        <f t="shared" si="8"/>
        <v>152</v>
      </c>
      <c r="Q21" s="34">
        <v>83</v>
      </c>
      <c r="R21" s="22">
        <f t="shared" si="9"/>
        <v>166</v>
      </c>
      <c r="S21" s="35">
        <v>78</v>
      </c>
      <c r="T21" s="29">
        <f t="shared" si="10"/>
        <v>78</v>
      </c>
      <c r="U21" s="32">
        <f t="shared" si="11"/>
        <v>79.14</v>
      </c>
    </row>
    <row r="22" spans="1:21" x14ac:dyDescent="0.25">
      <c r="A22" s="2">
        <v>35</v>
      </c>
      <c r="B22" s="11" t="s">
        <v>74</v>
      </c>
      <c r="C22" s="2">
        <v>94</v>
      </c>
      <c r="D22" s="2">
        <f t="shared" si="0"/>
        <v>282</v>
      </c>
      <c r="E22" s="2">
        <v>64</v>
      </c>
      <c r="F22" s="2">
        <f t="shared" si="1"/>
        <v>128</v>
      </c>
      <c r="G22" s="37">
        <f t="shared" si="2"/>
        <v>82</v>
      </c>
      <c r="H22" s="20">
        <f t="shared" si="3"/>
        <v>164</v>
      </c>
      <c r="I22" s="2">
        <v>94</v>
      </c>
      <c r="J22" s="2">
        <f t="shared" si="4"/>
        <v>282</v>
      </c>
      <c r="K22" s="2">
        <v>64</v>
      </c>
      <c r="L22" s="2">
        <f t="shared" si="5"/>
        <v>192</v>
      </c>
      <c r="M22" s="36">
        <f t="shared" si="6"/>
        <v>79</v>
      </c>
      <c r="N22" s="19">
        <f t="shared" si="7"/>
        <v>237</v>
      </c>
      <c r="O22" s="33">
        <v>87</v>
      </c>
      <c r="P22" s="21">
        <f t="shared" si="8"/>
        <v>174</v>
      </c>
      <c r="Q22" s="34">
        <v>69</v>
      </c>
      <c r="R22" s="22">
        <f t="shared" si="9"/>
        <v>138</v>
      </c>
      <c r="S22" s="35">
        <v>65</v>
      </c>
      <c r="T22" s="29">
        <f t="shared" si="10"/>
        <v>65</v>
      </c>
      <c r="U22" s="32">
        <f t="shared" si="11"/>
        <v>77.8</v>
      </c>
    </row>
    <row r="23" spans="1:21" x14ac:dyDescent="0.25">
      <c r="A23" s="2">
        <v>12</v>
      </c>
      <c r="B23" s="11" t="s">
        <v>51</v>
      </c>
      <c r="C23" s="2">
        <v>71</v>
      </c>
      <c r="D23" s="2">
        <f t="shared" si="0"/>
        <v>213</v>
      </c>
      <c r="E23" s="2">
        <v>87</v>
      </c>
      <c r="F23" s="2">
        <f t="shared" si="1"/>
        <v>174</v>
      </c>
      <c r="G23" s="37">
        <f t="shared" si="2"/>
        <v>77.400000000000006</v>
      </c>
      <c r="H23" s="20">
        <f t="shared" si="3"/>
        <v>154.80000000000001</v>
      </c>
      <c r="I23" s="2">
        <v>71</v>
      </c>
      <c r="J23" s="2">
        <f t="shared" si="4"/>
        <v>213</v>
      </c>
      <c r="K23" s="2">
        <v>87</v>
      </c>
      <c r="L23" s="2">
        <f t="shared" si="5"/>
        <v>261</v>
      </c>
      <c r="M23" s="36">
        <f t="shared" si="6"/>
        <v>79</v>
      </c>
      <c r="N23" s="19">
        <f t="shared" si="7"/>
        <v>237</v>
      </c>
      <c r="O23" s="33">
        <v>78</v>
      </c>
      <c r="P23" s="21">
        <f t="shared" si="8"/>
        <v>156</v>
      </c>
      <c r="Q23" s="34">
        <v>60</v>
      </c>
      <c r="R23" s="22">
        <f t="shared" si="9"/>
        <v>120</v>
      </c>
      <c r="S23" s="35">
        <v>85</v>
      </c>
      <c r="T23" s="29">
        <f t="shared" si="10"/>
        <v>85</v>
      </c>
      <c r="U23" s="32">
        <f t="shared" si="11"/>
        <v>75.28</v>
      </c>
    </row>
    <row r="24" spans="1:21" x14ac:dyDescent="0.25">
      <c r="A24" s="2">
        <v>40</v>
      </c>
      <c r="B24" s="11" t="s">
        <v>79</v>
      </c>
      <c r="C24" s="2">
        <v>99</v>
      </c>
      <c r="D24" s="2">
        <f t="shared" si="0"/>
        <v>297</v>
      </c>
      <c r="E24" s="2">
        <v>59</v>
      </c>
      <c r="F24" s="2">
        <f t="shared" si="1"/>
        <v>118</v>
      </c>
      <c r="G24" s="37">
        <f t="shared" si="2"/>
        <v>83</v>
      </c>
      <c r="H24" s="20">
        <f t="shared" si="3"/>
        <v>166</v>
      </c>
      <c r="I24" s="2">
        <v>99</v>
      </c>
      <c r="J24" s="2">
        <f t="shared" si="4"/>
        <v>297</v>
      </c>
      <c r="K24" s="2">
        <v>59</v>
      </c>
      <c r="L24" s="2">
        <f t="shared" si="5"/>
        <v>177</v>
      </c>
      <c r="M24" s="36">
        <f t="shared" si="6"/>
        <v>79</v>
      </c>
      <c r="N24" s="19">
        <f t="shared" si="7"/>
        <v>237</v>
      </c>
      <c r="O24" s="33">
        <v>78</v>
      </c>
      <c r="P24" s="21">
        <f t="shared" si="8"/>
        <v>156</v>
      </c>
      <c r="Q24" s="34">
        <v>83</v>
      </c>
      <c r="R24" s="22">
        <f t="shared" si="9"/>
        <v>166</v>
      </c>
      <c r="S24" s="35">
        <v>75</v>
      </c>
      <c r="T24" s="29">
        <f t="shared" si="10"/>
        <v>75</v>
      </c>
      <c r="U24" s="32">
        <f t="shared" si="11"/>
        <v>80</v>
      </c>
    </row>
    <row r="25" spans="1:21" x14ac:dyDescent="0.25">
      <c r="A25" s="2">
        <v>36</v>
      </c>
      <c r="B25" s="11" t="s">
        <v>75</v>
      </c>
      <c r="C25" s="2">
        <v>95</v>
      </c>
      <c r="D25" s="2">
        <f t="shared" si="0"/>
        <v>285</v>
      </c>
      <c r="E25" s="2">
        <v>63</v>
      </c>
      <c r="F25" s="2">
        <f t="shared" si="1"/>
        <v>126</v>
      </c>
      <c r="G25" s="37">
        <f t="shared" si="2"/>
        <v>82.2</v>
      </c>
      <c r="H25" s="20">
        <f t="shared" si="3"/>
        <v>164.4</v>
      </c>
      <c r="I25" s="2">
        <v>95</v>
      </c>
      <c r="J25" s="2">
        <f t="shared" si="4"/>
        <v>285</v>
      </c>
      <c r="K25" s="2">
        <v>63</v>
      </c>
      <c r="L25" s="2">
        <f t="shared" si="5"/>
        <v>189</v>
      </c>
      <c r="M25" s="36">
        <f t="shared" si="6"/>
        <v>79</v>
      </c>
      <c r="N25" s="19">
        <f t="shared" si="7"/>
        <v>237</v>
      </c>
      <c r="O25" s="33">
        <v>56</v>
      </c>
      <c r="P25" s="21">
        <f t="shared" si="8"/>
        <v>112</v>
      </c>
      <c r="Q25" s="34">
        <v>72</v>
      </c>
      <c r="R25" s="22">
        <f t="shared" si="9"/>
        <v>144</v>
      </c>
      <c r="S25" s="35">
        <v>90</v>
      </c>
      <c r="T25" s="29">
        <f t="shared" si="10"/>
        <v>90</v>
      </c>
      <c r="U25" s="32">
        <f t="shared" si="11"/>
        <v>74.739999999999995</v>
      </c>
    </row>
    <row r="26" spans="1:21" x14ac:dyDescent="0.25">
      <c r="A26" s="2">
        <v>11</v>
      </c>
      <c r="B26" s="11" t="s">
        <v>50</v>
      </c>
      <c r="C26" s="2">
        <v>70</v>
      </c>
      <c r="D26" s="2">
        <f t="shared" si="0"/>
        <v>210</v>
      </c>
      <c r="E26" s="2">
        <v>88</v>
      </c>
      <c r="F26" s="2">
        <f t="shared" si="1"/>
        <v>176</v>
      </c>
      <c r="G26" s="37">
        <f t="shared" si="2"/>
        <v>77.2</v>
      </c>
      <c r="H26" s="20">
        <f t="shared" si="3"/>
        <v>154.4</v>
      </c>
      <c r="I26" s="2">
        <v>70</v>
      </c>
      <c r="J26" s="2">
        <f t="shared" si="4"/>
        <v>210</v>
      </c>
      <c r="K26" s="2">
        <v>88</v>
      </c>
      <c r="L26" s="2">
        <f t="shared" si="5"/>
        <v>264</v>
      </c>
      <c r="M26" s="36">
        <f t="shared" si="6"/>
        <v>79</v>
      </c>
      <c r="N26" s="19">
        <f t="shared" si="7"/>
        <v>237</v>
      </c>
      <c r="O26" s="33">
        <v>67</v>
      </c>
      <c r="P26" s="21">
        <f t="shared" si="8"/>
        <v>134</v>
      </c>
      <c r="Q26" s="34">
        <v>81</v>
      </c>
      <c r="R26" s="22">
        <f t="shared" si="9"/>
        <v>162</v>
      </c>
      <c r="S26" s="35">
        <v>95</v>
      </c>
      <c r="T26" s="29">
        <f t="shared" si="10"/>
        <v>95</v>
      </c>
      <c r="U26" s="32">
        <f t="shared" si="11"/>
        <v>78.239999999999995</v>
      </c>
    </row>
    <row r="27" spans="1:21" x14ac:dyDescent="0.25">
      <c r="A27" s="2">
        <v>34</v>
      </c>
      <c r="B27" s="11" t="s">
        <v>73</v>
      </c>
      <c r="C27" s="2">
        <v>93</v>
      </c>
      <c r="D27" s="2">
        <f t="shared" si="0"/>
        <v>279</v>
      </c>
      <c r="E27" s="2">
        <v>65</v>
      </c>
      <c r="F27" s="2">
        <f t="shared" si="1"/>
        <v>130</v>
      </c>
      <c r="G27" s="37">
        <f t="shared" si="2"/>
        <v>81.8</v>
      </c>
      <c r="H27" s="20">
        <f t="shared" si="3"/>
        <v>163.6</v>
      </c>
      <c r="I27" s="2">
        <v>93</v>
      </c>
      <c r="J27" s="2">
        <f t="shared" si="4"/>
        <v>279</v>
      </c>
      <c r="K27" s="2">
        <v>65</v>
      </c>
      <c r="L27" s="2">
        <f t="shared" si="5"/>
        <v>195</v>
      </c>
      <c r="M27" s="36">
        <f t="shared" si="6"/>
        <v>79</v>
      </c>
      <c r="N27" s="19">
        <f t="shared" si="7"/>
        <v>237</v>
      </c>
      <c r="O27" s="33">
        <v>67</v>
      </c>
      <c r="P27" s="21">
        <f t="shared" si="8"/>
        <v>134</v>
      </c>
      <c r="Q27" s="34">
        <v>80</v>
      </c>
      <c r="R27" s="22">
        <f t="shared" si="9"/>
        <v>160</v>
      </c>
      <c r="S27" s="35">
        <v>65</v>
      </c>
      <c r="T27" s="29">
        <f t="shared" si="10"/>
        <v>65</v>
      </c>
      <c r="U27" s="32">
        <f t="shared" si="11"/>
        <v>75.960000000000008</v>
      </c>
    </row>
    <row r="28" spans="1:21" x14ac:dyDescent="0.25">
      <c r="A28" s="2">
        <v>32</v>
      </c>
      <c r="B28" s="11" t="s">
        <v>71</v>
      </c>
      <c r="C28" s="2">
        <v>91</v>
      </c>
      <c r="D28" s="2">
        <f t="shared" si="0"/>
        <v>273</v>
      </c>
      <c r="E28" s="2">
        <v>67</v>
      </c>
      <c r="F28" s="2">
        <f t="shared" si="1"/>
        <v>134</v>
      </c>
      <c r="G28" s="37">
        <f t="shared" si="2"/>
        <v>81.400000000000006</v>
      </c>
      <c r="H28" s="20">
        <f t="shared" si="3"/>
        <v>162.80000000000001</v>
      </c>
      <c r="I28" s="2">
        <v>91</v>
      </c>
      <c r="J28" s="2">
        <f t="shared" si="4"/>
        <v>273</v>
      </c>
      <c r="K28" s="2">
        <v>67</v>
      </c>
      <c r="L28" s="2">
        <f t="shared" si="5"/>
        <v>201</v>
      </c>
      <c r="M28" s="36">
        <f t="shared" si="6"/>
        <v>79</v>
      </c>
      <c r="N28" s="19">
        <f t="shared" si="7"/>
        <v>237</v>
      </c>
      <c r="O28" s="33">
        <v>87</v>
      </c>
      <c r="P28" s="21">
        <f t="shared" si="8"/>
        <v>174</v>
      </c>
      <c r="Q28" s="34">
        <v>85</v>
      </c>
      <c r="R28" s="22">
        <f t="shared" si="9"/>
        <v>170</v>
      </c>
      <c r="S28" s="35">
        <v>90</v>
      </c>
      <c r="T28" s="29">
        <f t="shared" si="10"/>
        <v>90</v>
      </c>
      <c r="U28" s="32">
        <f t="shared" si="11"/>
        <v>83.38</v>
      </c>
    </row>
    <row r="29" spans="1:21" x14ac:dyDescent="0.25">
      <c r="A29" s="2">
        <v>33</v>
      </c>
      <c r="B29" s="11" t="s">
        <v>72</v>
      </c>
      <c r="C29" s="2">
        <v>92</v>
      </c>
      <c r="D29" s="2">
        <f t="shared" si="0"/>
        <v>276</v>
      </c>
      <c r="E29" s="2">
        <v>66</v>
      </c>
      <c r="F29" s="2">
        <f t="shared" si="1"/>
        <v>132</v>
      </c>
      <c r="G29" s="37">
        <f t="shared" si="2"/>
        <v>81.599999999999994</v>
      </c>
      <c r="H29" s="20">
        <f t="shared" si="3"/>
        <v>163.19999999999999</v>
      </c>
      <c r="I29" s="2">
        <v>92</v>
      </c>
      <c r="J29" s="2">
        <f t="shared" si="4"/>
        <v>276</v>
      </c>
      <c r="K29" s="2">
        <v>66</v>
      </c>
      <c r="L29" s="2">
        <f t="shared" si="5"/>
        <v>198</v>
      </c>
      <c r="M29" s="36">
        <f t="shared" si="6"/>
        <v>79</v>
      </c>
      <c r="N29" s="19">
        <f t="shared" si="7"/>
        <v>237</v>
      </c>
      <c r="O29" s="33">
        <v>87</v>
      </c>
      <c r="P29" s="21">
        <f t="shared" si="8"/>
        <v>174</v>
      </c>
      <c r="Q29" s="34">
        <v>79</v>
      </c>
      <c r="R29" s="22">
        <f t="shared" si="9"/>
        <v>158</v>
      </c>
      <c r="S29" s="35">
        <v>85</v>
      </c>
      <c r="T29" s="29">
        <f t="shared" si="10"/>
        <v>85</v>
      </c>
      <c r="U29" s="32">
        <f t="shared" si="11"/>
        <v>81.72</v>
      </c>
    </row>
    <row r="30" spans="1:21" x14ac:dyDescent="0.25">
      <c r="A30" s="2">
        <v>39</v>
      </c>
      <c r="B30" s="11" t="s">
        <v>78</v>
      </c>
      <c r="C30" s="2">
        <v>98</v>
      </c>
      <c r="D30" s="2">
        <f t="shared" si="0"/>
        <v>294</v>
      </c>
      <c r="E30" s="2">
        <v>60</v>
      </c>
      <c r="F30" s="2">
        <f t="shared" si="1"/>
        <v>120</v>
      </c>
      <c r="G30" s="37">
        <f t="shared" si="2"/>
        <v>82.8</v>
      </c>
      <c r="H30" s="20">
        <f t="shared" si="3"/>
        <v>165.6</v>
      </c>
      <c r="I30" s="2">
        <v>98</v>
      </c>
      <c r="J30" s="2">
        <f t="shared" si="4"/>
        <v>294</v>
      </c>
      <c r="K30" s="2">
        <v>60</v>
      </c>
      <c r="L30" s="2">
        <f t="shared" si="5"/>
        <v>180</v>
      </c>
      <c r="M30" s="36">
        <f t="shared" si="6"/>
        <v>79</v>
      </c>
      <c r="N30" s="19">
        <f t="shared" si="7"/>
        <v>237</v>
      </c>
      <c r="O30" s="33">
        <v>100</v>
      </c>
      <c r="P30" s="21">
        <f t="shared" si="8"/>
        <v>200</v>
      </c>
      <c r="Q30" s="34">
        <v>84</v>
      </c>
      <c r="R30" s="22">
        <f t="shared" si="9"/>
        <v>168</v>
      </c>
      <c r="S30" s="35">
        <v>65</v>
      </c>
      <c r="T30" s="29">
        <f t="shared" si="10"/>
        <v>65</v>
      </c>
      <c r="U30" s="32">
        <f t="shared" si="11"/>
        <v>83.56</v>
      </c>
    </row>
    <row r="31" spans="1:21" x14ac:dyDescent="0.25">
      <c r="A31" s="2">
        <v>4</v>
      </c>
      <c r="B31" s="11" t="s">
        <v>43</v>
      </c>
      <c r="C31" s="2">
        <v>63</v>
      </c>
      <c r="D31" s="2">
        <f t="shared" si="0"/>
        <v>189</v>
      </c>
      <c r="E31" s="2">
        <v>95</v>
      </c>
      <c r="F31" s="2">
        <f t="shared" si="1"/>
        <v>190</v>
      </c>
      <c r="G31" s="37">
        <f t="shared" si="2"/>
        <v>75.8</v>
      </c>
      <c r="H31" s="20">
        <f t="shared" si="3"/>
        <v>151.6</v>
      </c>
      <c r="I31" s="2">
        <v>63</v>
      </c>
      <c r="J31" s="2">
        <f t="shared" si="4"/>
        <v>189</v>
      </c>
      <c r="K31" s="2">
        <v>95</v>
      </c>
      <c r="L31" s="2">
        <f t="shared" si="5"/>
        <v>285</v>
      </c>
      <c r="M31" s="36">
        <f t="shared" si="6"/>
        <v>79</v>
      </c>
      <c r="N31" s="19">
        <f t="shared" si="7"/>
        <v>237</v>
      </c>
      <c r="O31" s="33">
        <v>78</v>
      </c>
      <c r="P31" s="21">
        <f t="shared" si="8"/>
        <v>156</v>
      </c>
      <c r="Q31" s="34">
        <v>75</v>
      </c>
      <c r="R31" s="22">
        <f t="shared" si="9"/>
        <v>150</v>
      </c>
      <c r="S31" s="35">
        <v>45</v>
      </c>
      <c r="T31" s="29">
        <f t="shared" si="10"/>
        <v>45</v>
      </c>
      <c r="U31" s="32">
        <f t="shared" si="11"/>
        <v>73.960000000000008</v>
      </c>
    </row>
    <row r="32" spans="1:21" x14ac:dyDescent="0.25">
      <c r="A32" s="2">
        <v>5</v>
      </c>
      <c r="B32" s="11" t="s">
        <v>44</v>
      </c>
      <c r="C32" s="2">
        <v>64</v>
      </c>
      <c r="D32" s="2">
        <f t="shared" si="0"/>
        <v>192</v>
      </c>
      <c r="E32" s="2">
        <v>94</v>
      </c>
      <c r="F32" s="2">
        <f t="shared" si="1"/>
        <v>188</v>
      </c>
      <c r="G32" s="37">
        <f t="shared" si="2"/>
        <v>76</v>
      </c>
      <c r="H32" s="20">
        <f t="shared" si="3"/>
        <v>152</v>
      </c>
      <c r="I32" s="2">
        <v>64</v>
      </c>
      <c r="J32" s="2">
        <f t="shared" si="4"/>
        <v>192</v>
      </c>
      <c r="K32" s="2">
        <v>94</v>
      </c>
      <c r="L32" s="2">
        <f t="shared" si="5"/>
        <v>282</v>
      </c>
      <c r="M32" s="36">
        <f t="shared" si="6"/>
        <v>79</v>
      </c>
      <c r="N32" s="19">
        <f t="shared" si="7"/>
        <v>237</v>
      </c>
      <c r="O32" s="33">
        <v>96</v>
      </c>
      <c r="P32" s="21">
        <f t="shared" si="8"/>
        <v>192</v>
      </c>
      <c r="Q32" s="34">
        <v>83</v>
      </c>
      <c r="R32" s="22">
        <f t="shared" si="9"/>
        <v>166</v>
      </c>
      <c r="S32" s="35">
        <v>67</v>
      </c>
      <c r="T32" s="29">
        <f t="shared" si="10"/>
        <v>67</v>
      </c>
      <c r="U32" s="32">
        <f t="shared" si="11"/>
        <v>81.400000000000006</v>
      </c>
    </row>
    <row r="33" spans="1:21" x14ac:dyDescent="0.25">
      <c r="A33" s="2">
        <v>6</v>
      </c>
      <c r="B33" s="11" t="s">
        <v>45</v>
      </c>
      <c r="C33" s="2">
        <v>65</v>
      </c>
      <c r="D33" s="2">
        <f t="shared" si="0"/>
        <v>195</v>
      </c>
      <c r="E33" s="2">
        <v>93</v>
      </c>
      <c r="F33" s="2">
        <f t="shared" si="1"/>
        <v>186</v>
      </c>
      <c r="G33" s="37">
        <f t="shared" si="2"/>
        <v>76.2</v>
      </c>
      <c r="H33" s="20">
        <f t="shared" si="3"/>
        <v>152.4</v>
      </c>
      <c r="I33" s="2">
        <v>65</v>
      </c>
      <c r="J33" s="2">
        <f t="shared" si="4"/>
        <v>195</v>
      </c>
      <c r="K33" s="2">
        <v>93</v>
      </c>
      <c r="L33" s="2">
        <f t="shared" si="5"/>
        <v>279</v>
      </c>
      <c r="M33" s="36">
        <f t="shared" si="6"/>
        <v>79</v>
      </c>
      <c r="N33" s="19">
        <f t="shared" si="7"/>
        <v>237</v>
      </c>
      <c r="O33" s="33">
        <v>75</v>
      </c>
      <c r="P33" s="21">
        <f t="shared" si="8"/>
        <v>150</v>
      </c>
      <c r="Q33" s="34">
        <v>90</v>
      </c>
      <c r="R33" s="22">
        <f t="shared" si="9"/>
        <v>180</v>
      </c>
      <c r="S33" s="35">
        <v>89</v>
      </c>
      <c r="T33" s="29">
        <f t="shared" si="10"/>
        <v>89</v>
      </c>
      <c r="U33" s="32">
        <f t="shared" si="11"/>
        <v>80.84</v>
      </c>
    </row>
    <row r="34" spans="1:21" x14ac:dyDescent="0.25">
      <c r="A34" s="2">
        <v>14</v>
      </c>
      <c r="B34" s="11" t="s">
        <v>53</v>
      </c>
      <c r="C34" s="2">
        <v>73</v>
      </c>
      <c r="D34" s="2">
        <f t="shared" si="0"/>
        <v>219</v>
      </c>
      <c r="E34" s="2">
        <v>85</v>
      </c>
      <c r="F34" s="2">
        <f t="shared" si="1"/>
        <v>170</v>
      </c>
      <c r="G34" s="37">
        <f t="shared" si="2"/>
        <v>77.8</v>
      </c>
      <c r="H34" s="20">
        <f t="shared" si="3"/>
        <v>155.6</v>
      </c>
      <c r="I34" s="2">
        <v>73</v>
      </c>
      <c r="J34" s="2">
        <f t="shared" si="4"/>
        <v>219</v>
      </c>
      <c r="K34" s="2">
        <v>85</v>
      </c>
      <c r="L34" s="2">
        <f t="shared" si="5"/>
        <v>255</v>
      </c>
      <c r="M34" s="36">
        <f t="shared" si="6"/>
        <v>79</v>
      </c>
      <c r="N34" s="19">
        <f t="shared" si="7"/>
        <v>237</v>
      </c>
      <c r="O34" s="33">
        <v>67</v>
      </c>
      <c r="P34" s="21">
        <f t="shared" si="8"/>
        <v>134</v>
      </c>
      <c r="Q34" s="34">
        <v>73</v>
      </c>
      <c r="R34" s="22">
        <f t="shared" si="9"/>
        <v>146</v>
      </c>
      <c r="S34" s="35">
        <v>70</v>
      </c>
      <c r="T34" s="29">
        <f t="shared" si="10"/>
        <v>70</v>
      </c>
      <c r="U34" s="32">
        <f t="shared" si="11"/>
        <v>74.260000000000005</v>
      </c>
    </row>
    <row r="35" spans="1:21" x14ac:dyDescent="0.25">
      <c r="A35" s="2">
        <v>17</v>
      </c>
      <c r="B35" s="11" t="s">
        <v>56</v>
      </c>
      <c r="C35" s="2">
        <v>76</v>
      </c>
      <c r="D35" s="2">
        <f t="shared" si="0"/>
        <v>228</v>
      </c>
      <c r="E35" s="2">
        <v>82</v>
      </c>
      <c r="F35" s="2">
        <f t="shared" si="1"/>
        <v>164</v>
      </c>
      <c r="G35" s="37">
        <f t="shared" si="2"/>
        <v>78.400000000000006</v>
      </c>
      <c r="H35" s="20">
        <f t="shared" si="3"/>
        <v>156.80000000000001</v>
      </c>
      <c r="I35" s="2">
        <v>76</v>
      </c>
      <c r="J35" s="2">
        <f t="shared" si="4"/>
        <v>228</v>
      </c>
      <c r="K35" s="2">
        <v>82</v>
      </c>
      <c r="L35" s="2">
        <f t="shared" si="5"/>
        <v>246</v>
      </c>
      <c r="M35" s="36">
        <f t="shared" si="6"/>
        <v>79</v>
      </c>
      <c r="N35" s="19">
        <f t="shared" si="7"/>
        <v>237</v>
      </c>
      <c r="O35" s="33">
        <v>67</v>
      </c>
      <c r="P35" s="21">
        <f t="shared" si="8"/>
        <v>134</v>
      </c>
      <c r="Q35" s="34">
        <v>84</v>
      </c>
      <c r="R35" s="22">
        <f t="shared" si="9"/>
        <v>168</v>
      </c>
      <c r="S35" s="35">
        <v>70</v>
      </c>
      <c r="T35" s="29">
        <f t="shared" si="10"/>
        <v>70</v>
      </c>
      <c r="U35" s="32">
        <f t="shared" si="11"/>
        <v>76.58</v>
      </c>
    </row>
    <row r="36" spans="1:21" x14ac:dyDescent="0.25">
      <c r="A36" s="2">
        <v>28</v>
      </c>
      <c r="B36" s="11" t="s">
        <v>67</v>
      </c>
      <c r="C36" s="2">
        <v>87</v>
      </c>
      <c r="D36" s="2">
        <f t="shared" si="0"/>
        <v>261</v>
      </c>
      <c r="E36" s="2">
        <v>71</v>
      </c>
      <c r="F36" s="2">
        <f t="shared" si="1"/>
        <v>142</v>
      </c>
      <c r="G36" s="37">
        <f t="shared" si="2"/>
        <v>80.599999999999994</v>
      </c>
      <c r="H36" s="20">
        <f t="shared" si="3"/>
        <v>161.19999999999999</v>
      </c>
      <c r="I36" s="2">
        <v>87</v>
      </c>
      <c r="J36" s="2">
        <f t="shared" si="4"/>
        <v>261</v>
      </c>
      <c r="K36" s="2">
        <v>71</v>
      </c>
      <c r="L36" s="2">
        <f t="shared" si="5"/>
        <v>213</v>
      </c>
      <c r="M36" s="36">
        <f t="shared" si="6"/>
        <v>79</v>
      </c>
      <c r="N36" s="19">
        <f t="shared" si="7"/>
        <v>237</v>
      </c>
      <c r="O36" s="33">
        <v>56</v>
      </c>
      <c r="P36" s="21">
        <f t="shared" si="8"/>
        <v>112</v>
      </c>
      <c r="Q36" s="34">
        <v>75</v>
      </c>
      <c r="R36" s="22">
        <f t="shared" si="9"/>
        <v>150</v>
      </c>
      <c r="S36" s="35">
        <v>60</v>
      </c>
      <c r="T36" s="29">
        <f t="shared" si="10"/>
        <v>60</v>
      </c>
      <c r="U36" s="32">
        <f t="shared" si="11"/>
        <v>72.02000000000001</v>
      </c>
    </row>
    <row r="37" spans="1:21" x14ac:dyDescent="0.25">
      <c r="A37" s="2">
        <v>16</v>
      </c>
      <c r="B37" s="11" t="s">
        <v>55</v>
      </c>
      <c r="C37" s="2">
        <v>75</v>
      </c>
      <c r="D37" s="2">
        <f t="shared" si="0"/>
        <v>225</v>
      </c>
      <c r="E37" s="2">
        <v>83</v>
      </c>
      <c r="F37" s="2">
        <f t="shared" si="1"/>
        <v>166</v>
      </c>
      <c r="G37" s="37">
        <f t="shared" si="2"/>
        <v>78.2</v>
      </c>
      <c r="H37" s="20">
        <f t="shared" si="3"/>
        <v>156.4</v>
      </c>
      <c r="I37" s="2">
        <v>75</v>
      </c>
      <c r="J37" s="2">
        <f t="shared" si="4"/>
        <v>225</v>
      </c>
      <c r="K37" s="2">
        <v>83</v>
      </c>
      <c r="L37" s="2">
        <f t="shared" si="5"/>
        <v>249</v>
      </c>
      <c r="M37" s="36">
        <f t="shared" si="6"/>
        <v>79</v>
      </c>
      <c r="N37" s="19">
        <f t="shared" si="7"/>
        <v>237</v>
      </c>
      <c r="O37" s="33">
        <v>86</v>
      </c>
      <c r="P37" s="21">
        <f t="shared" si="8"/>
        <v>172</v>
      </c>
      <c r="Q37" s="34">
        <v>65</v>
      </c>
      <c r="R37" s="22">
        <f t="shared" si="9"/>
        <v>130</v>
      </c>
      <c r="S37" s="35">
        <v>60</v>
      </c>
      <c r="T37" s="29">
        <f t="shared" si="10"/>
        <v>60</v>
      </c>
      <c r="U37" s="32">
        <f t="shared" si="11"/>
        <v>75.539999999999992</v>
      </c>
    </row>
    <row r="38" spans="1:21" x14ac:dyDescent="0.25">
      <c r="A38" s="2">
        <v>18</v>
      </c>
      <c r="B38" s="11" t="s">
        <v>57</v>
      </c>
      <c r="C38" s="2">
        <v>77</v>
      </c>
      <c r="D38" s="2">
        <f t="shared" si="0"/>
        <v>231</v>
      </c>
      <c r="E38" s="2">
        <v>81</v>
      </c>
      <c r="F38" s="2">
        <f t="shared" si="1"/>
        <v>162</v>
      </c>
      <c r="G38" s="37">
        <f t="shared" si="2"/>
        <v>78.599999999999994</v>
      </c>
      <c r="H38" s="20">
        <f t="shared" si="3"/>
        <v>157.19999999999999</v>
      </c>
      <c r="I38" s="2">
        <v>77</v>
      </c>
      <c r="J38" s="2">
        <f t="shared" si="4"/>
        <v>231</v>
      </c>
      <c r="K38" s="2">
        <v>81</v>
      </c>
      <c r="L38" s="2">
        <f t="shared" si="5"/>
        <v>243</v>
      </c>
      <c r="M38" s="36">
        <f t="shared" si="6"/>
        <v>79</v>
      </c>
      <c r="N38" s="19">
        <f t="shared" si="7"/>
        <v>237</v>
      </c>
      <c r="O38" s="33">
        <v>78</v>
      </c>
      <c r="P38" s="21">
        <f t="shared" si="8"/>
        <v>156</v>
      </c>
      <c r="Q38" s="34">
        <v>82</v>
      </c>
      <c r="R38" s="22">
        <f t="shared" si="9"/>
        <v>164</v>
      </c>
      <c r="S38" s="35">
        <v>90</v>
      </c>
      <c r="T38" s="29">
        <f t="shared" si="10"/>
        <v>90</v>
      </c>
      <c r="U38" s="32">
        <f t="shared" si="11"/>
        <v>80.42</v>
      </c>
    </row>
    <row r="39" spans="1:21" x14ac:dyDescent="0.25">
      <c r="A39" s="2">
        <v>13</v>
      </c>
      <c r="B39" s="11" t="s">
        <v>52</v>
      </c>
      <c r="C39" s="2">
        <v>72</v>
      </c>
      <c r="D39" s="2">
        <f t="shared" si="0"/>
        <v>216</v>
      </c>
      <c r="E39" s="2">
        <v>86</v>
      </c>
      <c r="F39" s="2">
        <f t="shared" si="1"/>
        <v>172</v>
      </c>
      <c r="G39" s="37">
        <f t="shared" si="2"/>
        <v>77.599999999999994</v>
      </c>
      <c r="H39" s="20">
        <f t="shared" si="3"/>
        <v>155.19999999999999</v>
      </c>
      <c r="I39" s="2">
        <v>72</v>
      </c>
      <c r="J39" s="2">
        <f t="shared" si="4"/>
        <v>216</v>
      </c>
      <c r="K39" s="2">
        <v>86</v>
      </c>
      <c r="L39" s="2">
        <f t="shared" si="5"/>
        <v>258</v>
      </c>
      <c r="M39" s="36">
        <f t="shared" si="6"/>
        <v>79</v>
      </c>
      <c r="N39" s="19">
        <f t="shared" si="7"/>
        <v>237</v>
      </c>
      <c r="O39" s="33">
        <v>86</v>
      </c>
      <c r="P39" s="21">
        <f t="shared" si="8"/>
        <v>172</v>
      </c>
      <c r="Q39" s="34">
        <v>72</v>
      </c>
      <c r="R39" s="22">
        <f t="shared" si="9"/>
        <v>144</v>
      </c>
      <c r="S39" s="35">
        <v>73</v>
      </c>
      <c r="T39" s="29">
        <f t="shared" si="10"/>
        <v>73</v>
      </c>
      <c r="U39" s="32">
        <f t="shared" si="11"/>
        <v>78.12</v>
      </c>
    </row>
    <row r="40" spans="1:21" x14ac:dyDescent="0.25">
      <c r="A40" s="2">
        <v>37</v>
      </c>
      <c r="B40" s="11" t="s">
        <v>76</v>
      </c>
      <c r="C40" s="2">
        <v>96</v>
      </c>
      <c r="D40" s="2">
        <f t="shared" si="0"/>
        <v>288</v>
      </c>
      <c r="E40" s="2">
        <v>62</v>
      </c>
      <c r="F40" s="2">
        <f t="shared" si="1"/>
        <v>124</v>
      </c>
      <c r="G40" s="37">
        <f t="shared" si="2"/>
        <v>82.4</v>
      </c>
      <c r="H40" s="20">
        <f t="shared" si="3"/>
        <v>164.8</v>
      </c>
      <c r="I40" s="2">
        <v>96</v>
      </c>
      <c r="J40" s="2">
        <f t="shared" si="4"/>
        <v>288</v>
      </c>
      <c r="K40" s="2">
        <v>62</v>
      </c>
      <c r="L40" s="2">
        <f t="shared" si="5"/>
        <v>186</v>
      </c>
      <c r="M40" s="36">
        <f t="shared" si="6"/>
        <v>79</v>
      </c>
      <c r="N40" s="19">
        <f t="shared" si="7"/>
        <v>237</v>
      </c>
      <c r="O40" s="33">
        <v>76</v>
      </c>
      <c r="P40" s="21">
        <f t="shared" si="8"/>
        <v>152</v>
      </c>
      <c r="Q40" s="34">
        <v>75</v>
      </c>
      <c r="R40" s="22">
        <f t="shared" si="9"/>
        <v>150</v>
      </c>
      <c r="S40" s="35">
        <v>100</v>
      </c>
      <c r="T40" s="29">
        <f t="shared" si="10"/>
        <v>100</v>
      </c>
      <c r="U40" s="32">
        <f t="shared" si="11"/>
        <v>80.38</v>
      </c>
    </row>
    <row r="41" spans="1:21" x14ac:dyDescent="0.25">
      <c r="A41" s="2">
        <v>15</v>
      </c>
      <c r="B41" s="11" t="s">
        <v>54</v>
      </c>
      <c r="C41" s="2">
        <v>74</v>
      </c>
      <c r="D41" s="2">
        <f t="shared" si="0"/>
        <v>222</v>
      </c>
      <c r="E41" s="2">
        <v>84</v>
      </c>
      <c r="F41" s="2">
        <f t="shared" si="1"/>
        <v>168</v>
      </c>
      <c r="G41" s="37">
        <f t="shared" si="2"/>
        <v>78</v>
      </c>
      <c r="H41" s="20">
        <f t="shared" si="3"/>
        <v>156</v>
      </c>
      <c r="I41" s="2">
        <v>74</v>
      </c>
      <c r="J41" s="2">
        <f t="shared" si="4"/>
        <v>222</v>
      </c>
      <c r="K41" s="2">
        <v>84</v>
      </c>
      <c r="L41" s="2">
        <f t="shared" si="5"/>
        <v>252</v>
      </c>
      <c r="M41" s="36">
        <f t="shared" si="6"/>
        <v>79</v>
      </c>
      <c r="N41" s="19">
        <f t="shared" si="7"/>
        <v>237</v>
      </c>
      <c r="O41" s="33">
        <v>87</v>
      </c>
      <c r="P41" s="21">
        <f t="shared" si="8"/>
        <v>174</v>
      </c>
      <c r="Q41" s="34">
        <v>55</v>
      </c>
      <c r="R41" s="22">
        <f t="shared" si="9"/>
        <v>110</v>
      </c>
      <c r="S41" s="35">
        <v>50</v>
      </c>
      <c r="T41" s="29">
        <f t="shared" si="10"/>
        <v>50</v>
      </c>
      <c r="U41" s="32">
        <f t="shared" si="11"/>
        <v>72.7</v>
      </c>
    </row>
    <row r="42" spans="1:21" x14ac:dyDescent="0.25">
      <c r="A42" s="2">
        <v>25</v>
      </c>
      <c r="B42" s="11" t="s">
        <v>64</v>
      </c>
      <c r="C42" s="2">
        <v>84</v>
      </c>
      <c r="D42" s="2">
        <f t="shared" si="0"/>
        <v>252</v>
      </c>
      <c r="E42" s="2">
        <v>74</v>
      </c>
      <c r="F42" s="2">
        <f t="shared" si="1"/>
        <v>148</v>
      </c>
      <c r="G42" s="37">
        <f t="shared" si="2"/>
        <v>80</v>
      </c>
      <c r="H42" s="20">
        <f t="shared" si="3"/>
        <v>160</v>
      </c>
      <c r="I42" s="2">
        <v>84</v>
      </c>
      <c r="J42" s="2">
        <f t="shared" si="4"/>
        <v>252</v>
      </c>
      <c r="K42" s="2">
        <v>74</v>
      </c>
      <c r="L42" s="2">
        <f t="shared" si="5"/>
        <v>222</v>
      </c>
      <c r="M42" s="36">
        <f t="shared" si="6"/>
        <v>79</v>
      </c>
      <c r="N42" s="19">
        <f t="shared" si="7"/>
        <v>237</v>
      </c>
      <c r="O42" s="33">
        <v>87</v>
      </c>
      <c r="P42" s="21">
        <f t="shared" si="8"/>
        <v>174</v>
      </c>
      <c r="Q42" s="34">
        <v>68</v>
      </c>
      <c r="R42" s="22">
        <f t="shared" si="9"/>
        <v>136</v>
      </c>
      <c r="S42" s="35">
        <v>75</v>
      </c>
      <c r="T42" s="29">
        <f t="shared" si="10"/>
        <v>75</v>
      </c>
      <c r="U42" s="32">
        <f t="shared" si="11"/>
        <v>78.2</v>
      </c>
    </row>
    <row r="43" spans="1:21" x14ac:dyDescent="0.25">
      <c r="A43" s="2">
        <v>27</v>
      </c>
      <c r="B43" s="11" t="s">
        <v>66</v>
      </c>
      <c r="C43" s="2">
        <v>86</v>
      </c>
      <c r="D43" s="2">
        <f t="shared" si="0"/>
        <v>258</v>
      </c>
      <c r="E43" s="2">
        <v>72</v>
      </c>
      <c r="F43" s="2">
        <f t="shared" si="1"/>
        <v>144</v>
      </c>
      <c r="G43" s="37">
        <f t="shared" si="2"/>
        <v>80.400000000000006</v>
      </c>
      <c r="H43" s="20">
        <f t="shared" si="3"/>
        <v>160.80000000000001</v>
      </c>
      <c r="I43" s="2">
        <v>86</v>
      </c>
      <c r="J43" s="2">
        <f t="shared" si="4"/>
        <v>258</v>
      </c>
      <c r="K43" s="2">
        <v>72</v>
      </c>
      <c r="L43" s="2">
        <f t="shared" si="5"/>
        <v>216</v>
      </c>
      <c r="M43" s="36">
        <f t="shared" si="6"/>
        <v>79</v>
      </c>
      <c r="N43" s="19">
        <f t="shared" si="7"/>
        <v>237</v>
      </c>
      <c r="O43" s="33">
        <v>87</v>
      </c>
      <c r="P43" s="21">
        <f t="shared" si="8"/>
        <v>174</v>
      </c>
      <c r="Q43" s="34">
        <v>72</v>
      </c>
      <c r="R43" s="22">
        <f t="shared" si="9"/>
        <v>144</v>
      </c>
      <c r="S43" s="35">
        <v>45</v>
      </c>
      <c r="T43" s="29">
        <f t="shared" si="10"/>
        <v>45</v>
      </c>
      <c r="U43" s="32">
        <f t="shared" si="11"/>
        <v>76.08</v>
      </c>
    </row>
    <row r="44" spans="1:21" x14ac:dyDescent="0.25">
      <c r="A44" s="2">
        <v>10</v>
      </c>
      <c r="B44" s="11" t="s">
        <v>49</v>
      </c>
      <c r="C44" s="2">
        <v>69</v>
      </c>
      <c r="D44" s="2">
        <f t="shared" si="0"/>
        <v>207</v>
      </c>
      <c r="E44" s="2">
        <v>89</v>
      </c>
      <c r="F44" s="2">
        <f t="shared" si="1"/>
        <v>178</v>
      </c>
      <c r="G44" s="37">
        <f t="shared" si="2"/>
        <v>77</v>
      </c>
      <c r="H44" s="20">
        <f t="shared" si="3"/>
        <v>154</v>
      </c>
      <c r="I44" s="2">
        <v>69</v>
      </c>
      <c r="J44" s="2">
        <f t="shared" si="4"/>
        <v>207</v>
      </c>
      <c r="K44" s="2">
        <v>89</v>
      </c>
      <c r="L44" s="2">
        <f t="shared" si="5"/>
        <v>267</v>
      </c>
      <c r="M44" s="36">
        <f t="shared" si="6"/>
        <v>79</v>
      </c>
      <c r="N44" s="19">
        <f t="shared" si="7"/>
        <v>237</v>
      </c>
      <c r="O44" s="33">
        <v>67</v>
      </c>
      <c r="P44" s="21">
        <f t="shared" si="8"/>
        <v>134</v>
      </c>
      <c r="Q44" s="34">
        <v>74</v>
      </c>
      <c r="R44" s="22">
        <f t="shared" si="9"/>
        <v>148</v>
      </c>
      <c r="S44" s="35">
        <v>90</v>
      </c>
      <c r="T44" s="29">
        <f t="shared" si="10"/>
        <v>90</v>
      </c>
      <c r="U44" s="32">
        <f t="shared" si="11"/>
        <v>76.3</v>
      </c>
    </row>
    <row r="45" spans="1:21" x14ac:dyDescent="0.25">
      <c r="A45" s="2">
        <v>19</v>
      </c>
      <c r="B45" s="11" t="s">
        <v>58</v>
      </c>
      <c r="C45" s="2">
        <v>78</v>
      </c>
      <c r="D45" s="2">
        <f t="shared" si="0"/>
        <v>234</v>
      </c>
      <c r="E45" s="2">
        <v>80</v>
      </c>
      <c r="F45" s="2">
        <f t="shared" si="1"/>
        <v>160</v>
      </c>
      <c r="G45" s="37">
        <f t="shared" si="2"/>
        <v>78.8</v>
      </c>
      <c r="H45" s="20">
        <f t="shared" si="3"/>
        <v>157.6</v>
      </c>
      <c r="I45" s="2">
        <v>78</v>
      </c>
      <c r="J45" s="2">
        <f t="shared" si="4"/>
        <v>234</v>
      </c>
      <c r="K45" s="2">
        <v>80</v>
      </c>
      <c r="L45" s="2">
        <f t="shared" si="5"/>
        <v>240</v>
      </c>
      <c r="M45" s="36">
        <f t="shared" si="6"/>
        <v>79</v>
      </c>
      <c r="N45" s="19">
        <f t="shared" si="7"/>
        <v>237</v>
      </c>
      <c r="O45" s="33">
        <v>68</v>
      </c>
      <c r="P45" s="21">
        <f t="shared" si="8"/>
        <v>136</v>
      </c>
      <c r="Q45" s="34">
        <v>78</v>
      </c>
      <c r="R45" s="22">
        <f t="shared" si="9"/>
        <v>156</v>
      </c>
      <c r="S45" s="35">
        <v>75</v>
      </c>
      <c r="T45" s="29">
        <f t="shared" si="10"/>
        <v>75</v>
      </c>
      <c r="U45" s="32">
        <f t="shared" si="11"/>
        <v>76.16</v>
      </c>
    </row>
    <row r="46" spans="1:21" x14ac:dyDescent="0.25">
      <c r="A46" s="2">
        <v>3</v>
      </c>
      <c r="B46" s="11" t="s">
        <v>42</v>
      </c>
      <c r="C46" s="2">
        <v>62</v>
      </c>
      <c r="D46" s="2">
        <f t="shared" si="0"/>
        <v>186</v>
      </c>
      <c r="E46" s="2">
        <v>96</v>
      </c>
      <c r="F46" s="2">
        <f t="shared" si="1"/>
        <v>192</v>
      </c>
      <c r="G46" s="37">
        <f t="shared" si="2"/>
        <v>75.599999999999994</v>
      </c>
      <c r="H46" s="20">
        <f t="shared" si="3"/>
        <v>151.19999999999999</v>
      </c>
      <c r="I46" s="2">
        <v>62</v>
      </c>
      <c r="J46" s="2">
        <f t="shared" si="4"/>
        <v>186</v>
      </c>
      <c r="K46" s="2">
        <v>96</v>
      </c>
      <c r="L46" s="2">
        <f t="shared" si="5"/>
        <v>288</v>
      </c>
      <c r="M46" s="36">
        <f t="shared" si="6"/>
        <v>79</v>
      </c>
      <c r="N46" s="19">
        <f t="shared" si="7"/>
        <v>237</v>
      </c>
      <c r="O46" s="33">
        <v>56</v>
      </c>
      <c r="P46" s="21">
        <f t="shared" si="8"/>
        <v>112</v>
      </c>
      <c r="Q46" s="34">
        <v>65</v>
      </c>
      <c r="R46" s="22">
        <f t="shared" si="9"/>
        <v>130</v>
      </c>
      <c r="S46" s="35">
        <v>65</v>
      </c>
      <c r="T46" s="29">
        <f t="shared" si="10"/>
        <v>65</v>
      </c>
      <c r="U46" s="32">
        <f t="shared" si="11"/>
        <v>69.52000000000001</v>
      </c>
    </row>
  </sheetData>
  <autoFilter ref="A6:U6">
    <sortState ref="A7:U46">
      <sortCondition ref="B6"/>
    </sortState>
  </autoFilter>
  <mergeCells count="22">
    <mergeCell ref="U3:U5"/>
    <mergeCell ref="I3:N3"/>
    <mergeCell ref="O4:O5"/>
    <mergeCell ref="P4:P5"/>
    <mergeCell ref="Q4:Q5"/>
    <mergeCell ref="R4:R5"/>
    <mergeCell ref="S4:S5"/>
    <mergeCell ref="T4:T5"/>
    <mergeCell ref="I4:J4"/>
    <mergeCell ref="K4:L4"/>
    <mergeCell ref="M4:M5"/>
    <mergeCell ref="N4:N5"/>
    <mergeCell ref="S3:T3"/>
    <mergeCell ref="A3:A5"/>
    <mergeCell ref="B3:B5"/>
    <mergeCell ref="O3:P3"/>
    <mergeCell ref="Q3:R3"/>
    <mergeCell ref="G4:G5"/>
    <mergeCell ref="H4:H5"/>
    <mergeCell ref="C3:H3"/>
    <mergeCell ref="C4:D4"/>
    <mergeCell ref="E4:F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tabSelected="1" workbookViewId="0">
      <selection activeCell="G15" sqref="G15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9" bestFit="1" customWidth="1"/>
    <col min="4" max="4" width="12" bestFit="1" customWidth="1"/>
  </cols>
  <sheetData>
    <row r="3" spans="1:5" ht="15" customHeight="1" x14ac:dyDescent="0.25">
      <c r="A3" s="46" t="s">
        <v>0</v>
      </c>
      <c r="B3" s="46" t="s">
        <v>35</v>
      </c>
      <c r="C3" s="77" t="s">
        <v>104</v>
      </c>
      <c r="D3" s="47" t="s">
        <v>108</v>
      </c>
      <c r="E3" s="47" t="s">
        <v>38</v>
      </c>
    </row>
    <row r="4" spans="1:5" x14ac:dyDescent="0.25">
      <c r="A4" s="46"/>
      <c r="B4" s="46"/>
      <c r="C4" s="78"/>
      <c r="D4" s="48"/>
      <c r="E4" s="48"/>
    </row>
    <row r="5" spans="1:5" x14ac:dyDescent="0.25">
      <c r="A5" s="2">
        <v>1</v>
      </c>
      <c r="B5" s="11" t="s">
        <v>40</v>
      </c>
      <c r="C5" s="16">
        <v>2.89</v>
      </c>
      <c r="D5" s="14">
        <v>4</v>
      </c>
      <c r="E5" s="13">
        <f>'RINCI NILAI TOPIK 1'!U7</f>
        <v>73.52000000000001</v>
      </c>
    </row>
    <row r="6" spans="1:5" x14ac:dyDescent="0.25">
      <c r="A6" s="2">
        <v>2</v>
      </c>
      <c r="B6" s="11" t="s">
        <v>41</v>
      </c>
      <c r="C6" s="17">
        <v>2.73</v>
      </c>
      <c r="D6" s="14">
        <v>3</v>
      </c>
      <c r="E6" s="15">
        <f>'RINCI NILAI TOPIK 1'!U8</f>
        <v>74.42</v>
      </c>
    </row>
    <row r="7" spans="1:5" x14ac:dyDescent="0.25">
      <c r="A7" s="2">
        <v>3</v>
      </c>
      <c r="B7" s="11" t="s">
        <v>42</v>
      </c>
      <c r="C7" s="16">
        <v>1.75</v>
      </c>
      <c r="D7" s="14">
        <v>1</v>
      </c>
      <c r="E7" s="15">
        <f>'RINCI NILAI TOPIK 1'!U9</f>
        <v>75.3</v>
      </c>
    </row>
    <row r="8" spans="1:5" x14ac:dyDescent="0.25">
      <c r="A8" s="2">
        <v>4</v>
      </c>
      <c r="B8" s="11" t="s">
        <v>43</v>
      </c>
      <c r="C8" s="17">
        <v>3.27</v>
      </c>
      <c r="D8" s="14">
        <v>4</v>
      </c>
      <c r="E8" s="15">
        <f>'RINCI NILAI TOPIK 1'!U10</f>
        <v>78.14</v>
      </c>
    </row>
    <row r="9" spans="1:5" x14ac:dyDescent="0.25">
      <c r="A9" s="2">
        <v>5</v>
      </c>
      <c r="B9" s="11" t="s">
        <v>44</v>
      </c>
      <c r="C9" s="16">
        <v>1.45</v>
      </c>
      <c r="D9" s="14">
        <v>1</v>
      </c>
      <c r="E9" s="15">
        <f>'RINCI NILAI TOPIK 1'!U11</f>
        <v>69.97999999999999</v>
      </c>
    </row>
    <row r="10" spans="1:5" x14ac:dyDescent="0.25">
      <c r="A10" s="2">
        <v>6</v>
      </c>
      <c r="B10" s="11" t="s">
        <v>45</v>
      </c>
      <c r="C10" s="17">
        <v>3.18</v>
      </c>
      <c r="D10" s="14">
        <v>2</v>
      </c>
      <c r="E10" s="15">
        <f>'RINCI NILAI TOPIK 1'!U12</f>
        <v>83.72</v>
      </c>
    </row>
    <row r="11" spans="1:5" x14ac:dyDescent="0.25">
      <c r="A11" s="2">
        <v>7</v>
      </c>
      <c r="B11" s="11" t="s">
        <v>46</v>
      </c>
      <c r="C11" s="16">
        <v>3.28</v>
      </c>
      <c r="D11" s="14">
        <v>2</v>
      </c>
      <c r="E11" s="15">
        <f>'RINCI NILAI TOPIK 1'!U13</f>
        <v>78.679999999999993</v>
      </c>
    </row>
    <row r="12" spans="1:5" x14ac:dyDescent="0.25">
      <c r="A12" s="2">
        <v>8</v>
      </c>
      <c r="B12" s="11" t="s">
        <v>47</v>
      </c>
      <c r="C12" s="17">
        <v>3.18</v>
      </c>
      <c r="D12" s="14">
        <v>2</v>
      </c>
      <c r="E12" s="15">
        <f>'RINCI NILAI TOPIK 1'!U14</f>
        <v>83.539999999999992</v>
      </c>
    </row>
    <row r="13" spans="1:5" x14ac:dyDescent="0.25">
      <c r="A13" s="2">
        <v>9</v>
      </c>
      <c r="B13" s="11" t="s">
        <v>48</v>
      </c>
      <c r="C13" s="16">
        <v>3.58</v>
      </c>
      <c r="D13" s="14">
        <v>3</v>
      </c>
      <c r="E13" s="15">
        <f>'RINCI NILAI TOPIK 1'!U15</f>
        <v>78.460000000000008</v>
      </c>
    </row>
    <row r="14" spans="1:5" x14ac:dyDescent="0.25">
      <c r="A14" s="2">
        <v>10</v>
      </c>
      <c r="B14" s="11" t="s">
        <v>49</v>
      </c>
      <c r="C14" s="17">
        <v>3.57</v>
      </c>
      <c r="D14" s="14">
        <v>4</v>
      </c>
      <c r="E14" s="15">
        <f>'RINCI NILAI TOPIK 1'!U16</f>
        <v>65.679999999999993</v>
      </c>
    </row>
    <row r="15" spans="1:5" x14ac:dyDescent="0.25">
      <c r="A15" s="2">
        <v>11</v>
      </c>
      <c r="B15" s="11" t="s">
        <v>50</v>
      </c>
      <c r="C15" s="16">
        <v>3.5</v>
      </c>
      <c r="D15" s="14">
        <v>4</v>
      </c>
      <c r="E15" s="15">
        <f>'RINCI NILAI TOPIK 1'!U17</f>
        <v>76.56</v>
      </c>
    </row>
    <row r="16" spans="1:5" x14ac:dyDescent="0.25">
      <c r="A16" s="2">
        <v>12</v>
      </c>
      <c r="B16" s="11" t="s">
        <v>51</v>
      </c>
      <c r="C16" s="17">
        <v>3.23</v>
      </c>
      <c r="D16" s="14">
        <v>4</v>
      </c>
      <c r="E16" s="15">
        <f>'RINCI NILAI TOPIK 1'!U18</f>
        <v>78.34</v>
      </c>
    </row>
    <row r="17" spans="1:5" x14ac:dyDescent="0.25">
      <c r="A17" s="2">
        <v>13</v>
      </c>
      <c r="B17" s="11" t="s">
        <v>52</v>
      </c>
      <c r="C17" s="16">
        <v>2.54</v>
      </c>
      <c r="D17" s="14">
        <v>3</v>
      </c>
      <c r="E17" s="15">
        <f>'RINCI NILAI TOPIK 1'!U19</f>
        <v>78.8</v>
      </c>
    </row>
    <row r="18" spans="1:5" x14ac:dyDescent="0.25">
      <c r="A18" s="2">
        <v>14</v>
      </c>
      <c r="B18" s="11" t="s">
        <v>53</v>
      </c>
      <c r="C18" s="17">
        <v>3.61</v>
      </c>
      <c r="D18" s="14">
        <v>3</v>
      </c>
      <c r="E18" s="15">
        <f>'RINCI NILAI TOPIK 1'!U20</f>
        <v>81.260000000000005</v>
      </c>
    </row>
    <row r="19" spans="1:5" x14ac:dyDescent="0.25">
      <c r="A19" s="2">
        <v>15</v>
      </c>
      <c r="B19" s="11" t="s">
        <v>54</v>
      </c>
      <c r="C19" s="16">
        <v>3.45</v>
      </c>
      <c r="D19" s="14">
        <v>3</v>
      </c>
      <c r="E19" s="15">
        <f>'RINCI NILAI TOPIK 1'!U21</f>
        <v>79.14</v>
      </c>
    </row>
    <row r="20" spans="1:5" x14ac:dyDescent="0.25">
      <c r="A20" s="2">
        <v>16</v>
      </c>
      <c r="B20" s="11" t="s">
        <v>55</v>
      </c>
      <c r="C20" s="17">
        <v>1.68</v>
      </c>
      <c r="D20" s="14">
        <v>1</v>
      </c>
      <c r="E20" s="15">
        <f>'RINCI NILAI TOPIK 1'!U22</f>
        <v>77.8</v>
      </c>
    </row>
    <row r="21" spans="1:5" x14ac:dyDescent="0.25">
      <c r="A21" s="2">
        <v>17</v>
      </c>
      <c r="B21" s="11" t="s">
        <v>56</v>
      </c>
      <c r="C21" s="16">
        <v>1.77</v>
      </c>
      <c r="D21" s="14">
        <v>2</v>
      </c>
      <c r="E21" s="15">
        <f>'RINCI NILAI TOPIK 1'!U23</f>
        <v>75.28</v>
      </c>
    </row>
    <row r="22" spans="1:5" x14ac:dyDescent="0.25">
      <c r="A22" s="2">
        <v>18</v>
      </c>
      <c r="B22" s="11" t="s">
        <v>57</v>
      </c>
      <c r="C22" s="17">
        <v>3.11</v>
      </c>
      <c r="D22" s="14">
        <v>2</v>
      </c>
      <c r="E22" s="15">
        <f>'RINCI NILAI TOPIK 1'!U24</f>
        <v>80</v>
      </c>
    </row>
    <row r="23" spans="1:5" x14ac:dyDescent="0.25">
      <c r="A23" s="2">
        <v>19</v>
      </c>
      <c r="B23" s="11" t="s">
        <v>58</v>
      </c>
      <c r="C23" s="16">
        <v>3.45</v>
      </c>
      <c r="D23" s="14">
        <v>2</v>
      </c>
      <c r="E23" s="15">
        <f>'RINCI NILAI TOPIK 1'!U25</f>
        <v>74.739999999999995</v>
      </c>
    </row>
    <row r="24" spans="1:5" x14ac:dyDescent="0.25">
      <c r="A24" s="2">
        <v>20</v>
      </c>
      <c r="B24" s="11" t="s">
        <v>59</v>
      </c>
      <c r="C24" s="17">
        <v>3.34</v>
      </c>
      <c r="D24" s="14">
        <v>3</v>
      </c>
      <c r="E24" s="15">
        <f>'RINCI NILAI TOPIK 1'!U26</f>
        <v>78.239999999999995</v>
      </c>
    </row>
    <row r="25" spans="1:5" x14ac:dyDescent="0.25">
      <c r="A25" s="2">
        <v>21</v>
      </c>
      <c r="B25" s="11" t="s">
        <v>60</v>
      </c>
      <c r="C25" s="16">
        <v>3.55</v>
      </c>
      <c r="D25" s="14">
        <v>3</v>
      </c>
      <c r="E25" s="15">
        <f>'RINCI NILAI TOPIK 1'!U27</f>
        <v>75.960000000000008</v>
      </c>
    </row>
    <row r="26" spans="1:5" x14ac:dyDescent="0.25">
      <c r="A26" s="2">
        <v>22</v>
      </c>
      <c r="B26" s="11" t="s">
        <v>61</v>
      </c>
      <c r="C26" s="17">
        <v>3.48</v>
      </c>
      <c r="D26" s="14">
        <v>4</v>
      </c>
      <c r="E26" s="15">
        <f>'RINCI NILAI TOPIK 1'!U28</f>
        <v>83.38</v>
      </c>
    </row>
    <row r="27" spans="1:5" x14ac:dyDescent="0.25">
      <c r="A27" s="2">
        <v>23</v>
      </c>
      <c r="B27" s="11" t="s">
        <v>62</v>
      </c>
      <c r="C27" s="16">
        <v>3.18</v>
      </c>
      <c r="D27" s="14">
        <v>4</v>
      </c>
      <c r="E27" s="15">
        <f>'RINCI NILAI TOPIK 1'!U29</f>
        <v>81.72</v>
      </c>
    </row>
    <row r="28" spans="1:5" x14ac:dyDescent="0.25">
      <c r="A28" s="2">
        <v>24</v>
      </c>
      <c r="B28" s="11" t="s">
        <v>63</v>
      </c>
      <c r="C28" s="17">
        <v>3.32</v>
      </c>
      <c r="D28" s="14">
        <v>2</v>
      </c>
      <c r="E28" s="15">
        <f>'RINCI NILAI TOPIK 1'!U30</f>
        <v>83.56</v>
      </c>
    </row>
    <row r="29" spans="1:5" x14ac:dyDescent="0.25">
      <c r="A29" s="2">
        <v>25</v>
      </c>
      <c r="B29" s="11" t="s">
        <v>64</v>
      </c>
      <c r="C29" s="16">
        <v>3.25</v>
      </c>
      <c r="D29" s="14">
        <v>3</v>
      </c>
      <c r="E29" s="15">
        <f>'RINCI NILAI TOPIK 1'!U31</f>
        <v>73.960000000000008</v>
      </c>
    </row>
    <row r="30" spans="1:5" x14ac:dyDescent="0.25">
      <c r="A30" s="2">
        <v>26</v>
      </c>
      <c r="B30" s="11" t="s">
        <v>65</v>
      </c>
      <c r="C30" s="17">
        <v>3.27</v>
      </c>
      <c r="D30" s="14">
        <v>3</v>
      </c>
      <c r="E30" s="15">
        <f>'RINCI NILAI TOPIK 1'!U32</f>
        <v>81.400000000000006</v>
      </c>
    </row>
    <row r="31" spans="1:5" x14ac:dyDescent="0.25">
      <c r="A31" s="2">
        <v>27</v>
      </c>
      <c r="B31" s="11" t="s">
        <v>66</v>
      </c>
      <c r="C31" s="16">
        <v>3.2</v>
      </c>
      <c r="D31" s="14">
        <v>3</v>
      </c>
      <c r="E31" s="15">
        <f>'RINCI NILAI TOPIK 1'!U33</f>
        <v>80.84</v>
      </c>
    </row>
    <row r="32" spans="1:5" x14ac:dyDescent="0.25">
      <c r="A32" s="2">
        <v>28</v>
      </c>
      <c r="B32" s="11" t="s">
        <v>67</v>
      </c>
      <c r="C32" s="17">
        <v>2.5499999999999998</v>
      </c>
      <c r="D32" s="14">
        <v>2</v>
      </c>
      <c r="E32" s="15">
        <f>'RINCI NILAI TOPIK 1'!U34</f>
        <v>74.260000000000005</v>
      </c>
    </row>
    <row r="33" spans="1:5" x14ac:dyDescent="0.25">
      <c r="A33" s="2">
        <v>29</v>
      </c>
      <c r="B33" s="11" t="s">
        <v>68</v>
      </c>
      <c r="C33" s="16">
        <v>3.58</v>
      </c>
      <c r="D33" s="14">
        <v>3</v>
      </c>
      <c r="E33" s="15">
        <f>'RINCI NILAI TOPIK 1'!U35</f>
        <v>76.58</v>
      </c>
    </row>
    <row r="34" spans="1:5" x14ac:dyDescent="0.25">
      <c r="A34" s="2">
        <v>30</v>
      </c>
      <c r="B34" s="11" t="s">
        <v>69</v>
      </c>
      <c r="C34" s="17">
        <v>3.5</v>
      </c>
      <c r="D34" s="14">
        <v>4</v>
      </c>
      <c r="E34" s="15">
        <f>'RINCI NILAI TOPIK 1'!U36</f>
        <v>72.02000000000001</v>
      </c>
    </row>
    <row r="35" spans="1:5" x14ac:dyDescent="0.25">
      <c r="A35" s="2">
        <v>31</v>
      </c>
      <c r="B35" s="11" t="s">
        <v>70</v>
      </c>
      <c r="C35" s="16">
        <v>3.32</v>
      </c>
      <c r="D35" s="14">
        <v>2</v>
      </c>
      <c r="E35" s="15">
        <f>'RINCI NILAI TOPIK 1'!U37</f>
        <v>75.539999999999992</v>
      </c>
    </row>
    <row r="36" spans="1:5" x14ac:dyDescent="0.25">
      <c r="A36" s="2">
        <v>32</v>
      </c>
      <c r="B36" s="11" t="s">
        <v>71</v>
      </c>
      <c r="C36" s="17">
        <v>2.77</v>
      </c>
      <c r="D36" s="14">
        <v>3</v>
      </c>
      <c r="E36" s="15">
        <f>'RINCI NILAI TOPIK 1'!U38</f>
        <v>80.42</v>
      </c>
    </row>
    <row r="37" spans="1:5" x14ac:dyDescent="0.25">
      <c r="A37" s="2">
        <v>33</v>
      </c>
      <c r="B37" s="11" t="s">
        <v>72</v>
      </c>
      <c r="C37" s="16">
        <v>3.41</v>
      </c>
      <c r="D37" s="14">
        <v>3</v>
      </c>
      <c r="E37" s="15">
        <f>'RINCI NILAI TOPIK 1'!U39</f>
        <v>78.12</v>
      </c>
    </row>
    <row r="38" spans="1:5" x14ac:dyDescent="0.25">
      <c r="A38" s="2">
        <v>34</v>
      </c>
      <c r="B38" s="11" t="s">
        <v>73</v>
      </c>
      <c r="C38" s="17">
        <v>3.05</v>
      </c>
      <c r="D38" s="14">
        <v>2</v>
      </c>
      <c r="E38" s="15">
        <f>'RINCI NILAI TOPIK 1'!U40</f>
        <v>80.38</v>
      </c>
    </row>
    <row r="39" spans="1:5" x14ac:dyDescent="0.25">
      <c r="A39" s="2">
        <v>35</v>
      </c>
      <c r="B39" s="11" t="s">
        <v>74</v>
      </c>
      <c r="C39" s="16">
        <v>2.83</v>
      </c>
      <c r="D39" s="14">
        <v>1</v>
      </c>
      <c r="E39" s="15">
        <f>'RINCI NILAI TOPIK 1'!U41</f>
        <v>72.7</v>
      </c>
    </row>
    <row r="40" spans="1:5" x14ac:dyDescent="0.25">
      <c r="A40" s="2">
        <v>36</v>
      </c>
      <c r="B40" s="11" t="s">
        <v>75</v>
      </c>
      <c r="C40" s="17">
        <v>3.38</v>
      </c>
      <c r="D40" s="14">
        <v>1</v>
      </c>
      <c r="E40" s="15">
        <f>'RINCI NILAI TOPIK 1'!U42</f>
        <v>78.2</v>
      </c>
    </row>
    <row r="41" spans="1:5" x14ac:dyDescent="0.25">
      <c r="A41" s="2">
        <v>37</v>
      </c>
      <c r="B41" s="11" t="s">
        <v>76</v>
      </c>
      <c r="C41" s="16">
        <v>3.48</v>
      </c>
      <c r="D41" s="14">
        <v>4</v>
      </c>
      <c r="E41" s="15">
        <f>'RINCI NILAI TOPIK 1'!U43</f>
        <v>76.08</v>
      </c>
    </row>
    <row r="42" spans="1:5" x14ac:dyDescent="0.25">
      <c r="A42" s="2">
        <v>38</v>
      </c>
      <c r="B42" s="11" t="s">
        <v>77</v>
      </c>
      <c r="C42" s="17">
        <v>3.39</v>
      </c>
      <c r="D42" s="14">
        <v>2</v>
      </c>
      <c r="E42" s="15">
        <f>'RINCI NILAI TOPIK 1'!U44</f>
        <v>76.3</v>
      </c>
    </row>
    <row r="43" spans="1:5" x14ac:dyDescent="0.25">
      <c r="A43" s="2">
        <v>39</v>
      </c>
      <c r="B43" s="11" t="s">
        <v>78</v>
      </c>
      <c r="C43" s="16">
        <v>2.73</v>
      </c>
      <c r="D43" s="14">
        <v>1</v>
      </c>
      <c r="E43" s="15">
        <f>'RINCI NILAI TOPIK 1'!U45</f>
        <v>76.16</v>
      </c>
    </row>
    <row r="44" spans="1:5" x14ac:dyDescent="0.25">
      <c r="A44" s="2">
        <v>40</v>
      </c>
      <c r="B44" s="11" t="s">
        <v>79</v>
      </c>
      <c r="C44" s="17">
        <v>3.16</v>
      </c>
      <c r="D44" s="14">
        <v>3</v>
      </c>
      <c r="E44" s="15">
        <f>'RINCI NILAI TOPIK 1'!U46</f>
        <v>69.52000000000001</v>
      </c>
    </row>
  </sheetData>
  <mergeCells count="5">
    <mergeCell ref="A3:A4"/>
    <mergeCell ref="B3:B4"/>
    <mergeCell ref="E3:E4"/>
    <mergeCell ref="D3:D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I17" sqref="I17"/>
    </sheetView>
  </sheetViews>
  <sheetFormatPr defaultRowHeight="15" x14ac:dyDescent="0.25"/>
  <cols>
    <col min="1" max="1" width="3.85546875" bestFit="1" customWidth="1"/>
    <col min="2" max="2" width="60" bestFit="1" customWidth="1"/>
    <col min="3" max="3" width="12.28515625" bestFit="1" customWidth="1"/>
    <col min="4" max="4" width="4.42578125" customWidth="1"/>
    <col min="5" max="6" width="4.7109375" customWidth="1"/>
    <col min="7" max="7" width="5" customWidth="1"/>
  </cols>
  <sheetData>
    <row r="3" spans="1:7" x14ac:dyDescent="0.25">
      <c r="A3" s="44" t="s">
        <v>0</v>
      </c>
      <c r="B3" s="44" t="s">
        <v>1</v>
      </c>
      <c r="C3" s="44" t="s">
        <v>2</v>
      </c>
      <c r="D3" s="8"/>
      <c r="E3" s="8"/>
      <c r="F3" s="8"/>
      <c r="G3" s="8"/>
    </row>
    <row r="4" spans="1:7" x14ac:dyDescent="0.25">
      <c r="A4" s="44"/>
      <c r="B4" s="44"/>
      <c r="C4" s="44"/>
      <c r="D4" s="8"/>
      <c r="E4" s="8"/>
      <c r="F4" s="8"/>
      <c r="G4" s="8"/>
    </row>
    <row r="5" spans="1:7" x14ac:dyDescent="0.25">
      <c r="A5" s="45" t="s">
        <v>3</v>
      </c>
      <c r="B5" s="6" t="s">
        <v>24</v>
      </c>
      <c r="C5" s="5"/>
      <c r="D5" s="7"/>
      <c r="E5" s="7"/>
      <c r="F5" s="7"/>
      <c r="G5" s="7"/>
    </row>
    <row r="6" spans="1:7" x14ac:dyDescent="0.25">
      <c r="A6" s="45"/>
      <c r="B6" s="2" t="s">
        <v>20</v>
      </c>
      <c r="C6" s="1">
        <v>4</v>
      </c>
      <c r="D6" s="4"/>
      <c r="E6" s="4"/>
      <c r="F6" s="4"/>
      <c r="G6" s="4"/>
    </row>
    <row r="7" spans="1:7" x14ac:dyDescent="0.25">
      <c r="A7" s="45"/>
      <c r="B7" s="2" t="s">
        <v>21</v>
      </c>
      <c r="C7" s="1">
        <v>5</v>
      </c>
      <c r="D7" s="4"/>
      <c r="E7" s="4"/>
      <c r="F7" s="4"/>
      <c r="G7" s="4"/>
    </row>
    <row r="8" spans="1:7" x14ac:dyDescent="0.25">
      <c r="A8" s="45"/>
      <c r="B8" s="2" t="s">
        <v>22</v>
      </c>
      <c r="C8" s="1">
        <v>2</v>
      </c>
      <c r="D8" s="4"/>
      <c r="E8" s="4"/>
      <c r="F8" s="4"/>
      <c r="G8" s="4"/>
    </row>
    <row r="9" spans="1:7" x14ac:dyDescent="0.25">
      <c r="A9" s="45"/>
      <c r="B9" s="2" t="s">
        <v>23</v>
      </c>
      <c r="C9" s="1">
        <v>4</v>
      </c>
      <c r="D9" s="4"/>
      <c r="E9" s="4"/>
      <c r="F9" s="4"/>
      <c r="G9" s="4"/>
    </row>
    <row r="10" spans="1:7" x14ac:dyDescent="0.25">
      <c r="A10" s="45" t="s">
        <v>10</v>
      </c>
      <c r="B10" s="6" t="s">
        <v>25</v>
      </c>
      <c r="C10" s="9"/>
      <c r="D10" s="7"/>
      <c r="E10" s="7"/>
      <c r="F10" s="7"/>
      <c r="G10" s="7"/>
    </row>
    <row r="11" spans="1:7" x14ac:dyDescent="0.25">
      <c r="A11" s="45"/>
      <c r="B11" s="2" t="s">
        <v>27</v>
      </c>
      <c r="C11" s="1">
        <v>1</v>
      </c>
      <c r="D11" s="7"/>
      <c r="E11" s="7"/>
      <c r="F11" s="7"/>
      <c r="G11" s="7"/>
    </row>
    <row r="12" spans="1:7" x14ac:dyDescent="0.25">
      <c r="A12" s="45"/>
      <c r="B12" s="3" t="s">
        <v>28</v>
      </c>
      <c r="C12" s="1">
        <v>3</v>
      </c>
      <c r="D12" s="7"/>
      <c r="E12" s="7"/>
      <c r="F12" s="7"/>
      <c r="G12" s="7"/>
    </row>
    <row r="13" spans="1:7" x14ac:dyDescent="0.25">
      <c r="A13" s="45"/>
      <c r="B13" s="3" t="s">
        <v>29</v>
      </c>
      <c r="C13" s="1">
        <v>4</v>
      </c>
      <c r="D13" s="7"/>
      <c r="E13" s="7"/>
      <c r="F13" s="7"/>
      <c r="G13" s="7"/>
    </row>
    <row r="14" spans="1:7" x14ac:dyDescent="0.25">
      <c r="A14" s="45"/>
      <c r="B14" s="3" t="s">
        <v>30</v>
      </c>
      <c r="C14" s="1">
        <v>2</v>
      </c>
      <c r="D14" s="7"/>
      <c r="E14" s="7"/>
      <c r="F14" s="7"/>
      <c r="G14" s="7"/>
    </row>
    <row r="15" spans="1:7" x14ac:dyDescent="0.25">
      <c r="A15" s="45" t="s">
        <v>19</v>
      </c>
      <c r="B15" s="6" t="s">
        <v>26</v>
      </c>
      <c r="C15" s="9"/>
      <c r="D15" s="7"/>
      <c r="E15" s="7"/>
      <c r="F15" s="7"/>
      <c r="G15" s="7"/>
    </row>
    <row r="16" spans="1:7" x14ac:dyDescent="0.25">
      <c r="A16" s="45"/>
      <c r="B16" s="2" t="s">
        <v>31</v>
      </c>
      <c r="C16" s="1">
        <v>1</v>
      </c>
    </row>
    <row r="17" spans="1:3" x14ac:dyDescent="0.25">
      <c r="A17" s="45"/>
      <c r="B17" s="3" t="s">
        <v>32</v>
      </c>
      <c r="C17" s="1">
        <v>3</v>
      </c>
    </row>
    <row r="18" spans="1:3" x14ac:dyDescent="0.25">
      <c r="A18" s="45"/>
      <c r="B18" s="3" t="s">
        <v>33</v>
      </c>
      <c r="C18" s="1">
        <v>4</v>
      </c>
    </row>
    <row r="19" spans="1:3" x14ac:dyDescent="0.25">
      <c r="A19" s="45"/>
      <c r="B19" s="3" t="s">
        <v>34</v>
      </c>
      <c r="C19" s="1">
        <v>2</v>
      </c>
    </row>
    <row r="20" spans="1:3" x14ac:dyDescent="0.25">
      <c r="A20" s="42" t="s">
        <v>18</v>
      </c>
      <c r="B20" s="43"/>
      <c r="C20" s="3">
        <v>100</v>
      </c>
    </row>
    <row r="21" spans="1:3" x14ac:dyDescent="0.25">
      <c r="A21" s="39" t="s">
        <v>15</v>
      </c>
      <c r="B21" s="39"/>
      <c r="C21" s="2">
        <f>SUM(C6:C19)</f>
        <v>35</v>
      </c>
    </row>
    <row r="22" spans="1:3" x14ac:dyDescent="0.25">
      <c r="A22" s="39" t="s">
        <v>16</v>
      </c>
      <c r="B22" s="39"/>
      <c r="C22" s="2">
        <f>(COUNTIF(C6:C19,"&lt;&gt;")*5)</f>
        <v>60</v>
      </c>
    </row>
    <row r="23" spans="1:3" x14ac:dyDescent="0.25">
      <c r="A23" s="40" t="s">
        <v>17</v>
      </c>
      <c r="B23" s="41"/>
      <c r="C23" s="10">
        <f>((SUM(C6:C19))*100)/((COUNTIF(C6:C19,"&lt;&gt;"))*5)</f>
        <v>58.333333333333336</v>
      </c>
    </row>
  </sheetData>
  <mergeCells count="10">
    <mergeCell ref="A22:B22"/>
    <mergeCell ref="A23:B23"/>
    <mergeCell ref="A15:A19"/>
    <mergeCell ref="A3:A4"/>
    <mergeCell ref="B3:B4"/>
    <mergeCell ref="C3:C4"/>
    <mergeCell ref="A5:A9"/>
    <mergeCell ref="A10:A14"/>
    <mergeCell ref="A20:B20"/>
    <mergeCell ref="A21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0" workbookViewId="0">
      <selection activeCell="G5" sqref="G5:G44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5.7109375" bestFit="1" customWidth="1"/>
    <col min="4" max="4" width="10" bestFit="1" customWidth="1"/>
    <col min="5" max="5" width="5.7109375" bestFit="1" customWidth="1"/>
    <col min="6" max="6" width="10" bestFit="1" customWidth="1"/>
    <col min="7" max="7" width="8.7109375" customWidth="1"/>
  </cols>
  <sheetData>
    <row r="3" spans="1:7" x14ac:dyDescent="0.25">
      <c r="A3" s="46" t="s">
        <v>0</v>
      </c>
      <c r="B3" s="46" t="s">
        <v>35</v>
      </c>
      <c r="C3" s="46" t="s">
        <v>36</v>
      </c>
      <c r="D3" s="46"/>
      <c r="E3" s="46" t="s">
        <v>37</v>
      </c>
      <c r="F3" s="46"/>
      <c r="G3" s="47" t="s">
        <v>38</v>
      </c>
    </row>
    <row r="4" spans="1:7" x14ac:dyDescent="0.25">
      <c r="A4" s="46"/>
      <c r="B4" s="46"/>
      <c r="C4" s="12" t="s">
        <v>39</v>
      </c>
      <c r="D4" s="12" t="s">
        <v>80</v>
      </c>
      <c r="E4" s="12" t="s">
        <v>39</v>
      </c>
      <c r="F4" s="12" t="s">
        <v>81</v>
      </c>
      <c r="G4" s="48"/>
    </row>
    <row r="5" spans="1:7" x14ac:dyDescent="0.25">
      <c r="A5" s="2">
        <v>1</v>
      </c>
      <c r="B5" s="11" t="s">
        <v>40</v>
      </c>
      <c r="C5" s="2">
        <v>60</v>
      </c>
      <c r="D5" s="2">
        <f>C5*3</f>
        <v>180</v>
      </c>
      <c r="E5" s="2">
        <v>98</v>
      </c>
      <c r="F5" s="2">
        <f>E5*2</f>
        <v>196</v>
      </c>
      <c r="G5" s="2">
        <f>(D5+F5)/5</f>
        <v>75.2</v>
      </c>
    </row>
    <row r="6" spans="1:7" x14ac:dyDescent="0.25">
      <c r="A6" s="2">
        <v>2</v>
      </c>
      <c r="B6" s="11" t="s">
        <v>41</v>
      </c>
      <c r="C6" s="2">
        <v>61</v>
      </c>
      <c r="D6" s="2">
        <f t="shared" ref="D6:D44" si="0">C6*3</f>
        <v>183</v>
      </c>
      <c r="E6" s="2">
        <v>97</v>
      </c>
      <c r="F6" s="2">
        <f t="shared" ref="F6:F44" si="1">E6*2</f>
        <v>194</v>
      </c>
      <c r="G6" s="2">
        <f t="shared" ref="G6:G44" si="2">(D6+F6)/5</f>
        <v>75.400000000000006</v>
      </c>
    </row>
    <row r="7" spans="1:7" x14ac:dyDescent="0.25">
      <c r="A7" s="2">
        <v>3</v>
      </c>
      <c r="B7" s="11" t="s">
        <v>42</v>
      </c>
      <c r="C7" s="2">
        <v>62</v>
      </c>
      <c r="D7" s="2">
        <f t="shared" si="0"/>
        <v>186</v>
      </c>
      <c r="E7" s="2">
        <v>96</v>
      </c>
      <c r="F7" s="2">
        <f t="shared" si="1"/>
        <v>192</v>
      </c>
      <c r="G7" s="2">
        <f t="shared" si="2"/>
        <v>75.599999999999994</v>
      </c>
    </row>
    <row r="8" spans="1:7" x14ac:dyDescent="0.25">
      <c r="A8" s="2">
        <v>4</v>
      </c>
      <c r="B8" s="11" t="s">
        <v>43</v>
      </c>
      <c r="C8" s="2">
        <v>63</v>
      </c>
      <c r="D8" s="2">
        <f t="shared" si="0"/>
        <v>189</v>
      </c>
      <c r="E8" s="2">
        <v>95</v>
      </c>
      <c r="F8" s="2">
        <f t="shared" si="1"/>
        <v>190</v>
      </c>
      <c r="G8" s="2">
        <f t="shared" si="2"/>
        <v>75.8</v>
      </c>
    </row>
    <row r="9" spans="1:7" x14ac:dyDescent="0.25">
      <c r="A9" s="2">
        <v>5</v>
      </c>
      <c r="B9" s="11" t="s">
        <v>44</v>
      </c>
      <c r="C9" s="2">
        <v>64</v>
      </c>
      <c r="D9" s="2">
        <f t="shared" si="0"/>
        <v>192</v>
      </c>
      <c r="E9" s="2">
        <v>94</v>
      </c>
      <c r="F9" s="2">
        <f t="shared" si="1"/>
        <v>188</v>
      </c>
      <c r="G9" s="2">
        <f t="shared" si="2"/>
        <v>76</v>
      </c>
    </row>
    <row r="10" spans="1:7" x14ac:dyDescent="0.25">
      <c r="A10" s="2">
        <v>6</v>
      </c>
      <c r="B10" s="11" t="s">
        <v>45</v>
      </c>
      <c r="C10" s="2">
        <v>65</v>
      </c>
      <c r="D10" s="2">
        <f t="shared" si="0"/>
        <v>195</v>
      </c>
      <c r="E10" s="2">
        <v>93</v>
      </c>
      <c r="F10" s="2">
        <f t="shared" si="1"/>
        <v>186</v>
      </c>
      <c r="G10" s="2">
        <f t="shared" si="2"/>
        <v>76.2</v>
      </c>
    </row>
    <row r="11" spans="1:7" x14ac:dyDescent="0.25">
      <c r="A11" s="2">
        <v>7</v>
      </c>
      <c r="B11" s="11" t="s">
        <v>46</v>
      </c>
      <c r="C11" s="2">
        <v>66</v>
      </c>
      <c r="D11" s="2">
        <f t="shared" si="0"/>
        <v>198</v>
      </c>
      <c r="E11" s="2">
        <v>92</v>
      </c>
      <c r="F11" s="2">
        <f t="shared" si="1"/>
        <v>184</v>
      </c>
      <c r="G11" s="2">
        <f t="shared" si="2"/>
        <v>76.400000000000006</v>
      </c>
    </row>
    <row r="12" spans="1:7" x14ac:dyDescent="0.25">
      <c r="A12" s="2">
        <v>8</v>
      </c>
      <c r="B12" s="11" t="s">
        <v>47</v>
      </c>
      <c r="C12" s="2">
        <v>67</v>
      </c>
      <c r="D12" s="2">
        <f t="shared" si="0"/>
        <v>201</v>
      </c>
      <c r="E12" s="2">
        <v>91</v>
      </c>
      <c r="F12" s="2">
        <f t="shared" si="1"/>
        <v>182</v>
      </c>
      <c r="G12" s="2">
        <f t="shared" si="2"/>
        <v>76.599999999999994</v>
      </c>
    </row>
    <row r="13" spans="1:7" x14ac:dyDescent="0.25">
      <c r="A13" s="2">
        <v>9</v>
      </c>
      <c r="B13" s="11" t="s">
        <v>48</v>
      </c>
      <c r="C13" s="2">
        <v>68</v>
      </c>
      <c r="D13" s="2">
        <f t="shared" si="0"/>
        <v>204</v>
      </c>
      <c r="E13" s="2">
        <v>90</v>
      </c>
      <c r="F13" s="2">
        <f t="shared" si="1"/>
        <v>180</v>
      </c>
      <c r="G13" s="2">
        <f t="shared" si="2"/>
        <v>76.8</v>
      </c>
    </row>
    <row r="14" spans="1:7" x14ac:dyDescent="0.25">
      <c r="A14" s="2">
        <v>10</v>
      </c>
      <c r="B14" s="11" t="s">
        <v>49</v>
      </c>
      <c r="C14" s="2">
        <v>69</v>
      </c>
      <c r="D14" s="2">
        <f t="shared" si="0"/>
        <v>207</v>
      </c>
      <c r="E14" s="2">
        <v>89</v>
      </c>
      <c r="F14" s="2">
        <f t="shared" si="1"/>
        <v>178</v>
      </c>
      <c r="G14" s="2">
        <f t="shared" si="2"/>
        <v>77</v>
      </c>
    </row>
    <row r="15" spans="1:7" x14ac:dyDescent="0.25">
      <c r="A15" s="2">
        <v>11</v>
      </c>
      <c r="B15" s="11" t="s">
        <v>50</v>
      </c>
      <c r="C15" s="2">
        <v>70</v>
      </c>
      <c r="D15" s="2">
        <f t="shared" si="0"/>
        <v>210</v>
      </c>
      <c r="E15" s="2">
        <v>88</v>
      </c>
      <c r="F15" s="2">
        <f t="shared" si="1"/>
        <v>176</v>
      </c>
      <c r="G15" s="2">
        <f t="shared" si="2"/>
        <v>77.2</v>
      </c>
    </row>
    <row r="16" spans="1:7" x14ac:dyDescent="0.25">
      <c r="A16" s="2">
        <v>12</v>
      </c>
      <c r="B16" s="11" t="s">
        <v>51</v>
      </c>
      <c r="C16" s="2">
        <v>71</v>
      </c>
      <c r="D16" s="2">
        <f t="shared" si="0"/>
        <v>213</v>
      </c>
      <c r="E16" s="2">
        <v>87</v>
      </c>
      <c r="F16" s="2">
        <f t="shared" si="1"/>
        <v>174</v>
      </c>
      <c r="G16" s="2">
        <f t="shared" si="2"/>
        <v>77.400000000000006</v>
      </c>
    </row>
    <row r="17" spans="1:7" x14ac:dyDescent="0.25">
      <c r="A17" s="2">
        <v>13</v>
      </c>
      <c r="B17" s="11" t="s">
        <v>52</v>
      </c>
      <c r="C17" s="2">
        <v>72</v>
      </c>
      <c r="D17" s="2">
        <f t="shared" si="0"/>
        <v>216</v>
      </c>
      <c r="E17" s="2">
        <v>86</v>
      </c>
      <c r="F17" s="2">
        <f t="shared" si="1"/>
        <v>172</v>
      </c>
      <c r="G17" s="2">
        <f t="shared" si="2"/>
        <v>77.599999999999994</v>
      </c>
    </row>
    <row r="18" spans="1:7" x14ac:dyDescent="0.25">
      <c r="A18" s="2">
        <v>14</v>
      </c>
      <c r="B18" s="11" t="s">
        <v>53</v>
      </c>
      <c r="C18" s="2">
        <v>73</v>
      </c>
      <c r="D18" s="2">
        <f t="shared" si="0"/>
        <v>219</v>
      </c>
      <c r="E18" s="2">
        <v>85</v>
      </c>
      <c r="F18" s="2">
        <f t="shared" si="1"/>
        <v>170</v>
      </c>
      <c r="G18" s="2">
        <f t="shared" si="2"/>
        <v>77.8</v>
      </c>
    </row>
    <row r="19" spans="1:7" x14ac:dyDescent="0.25">
      <c r="A19" s="2">
        <v>15</v>
      </c>
      <c r="B19" s="11" t="s">
        <v>54</v>
      </c>
      <c r="C19" s="2">
        <v>74</v>
      </c>
      <c r="D19" s="2">
        <f t="shared" si="0"/>
        <v>222</v>
      </c>
      <c r="E19" s="2">
        <v>84</v>
      </c>
      <c r="F19" s="2">
        <f t="shared" si="1"/>
        <v>168</v>
      </c>
      <c r="G19" s="2">
        <f t="shared" si="2"/>
        <v>78</v>
      </c>
    </row>
    <row r="20" spans="1:7" x14ac:dyDescent="0.25">
      <c r="A20" s="2">
        <v>16</v>
      </c>
      <c r="B20" s="11" t="s">
        <v>55</v>
      </c>
      <c r="C20" s="2">
        <v>75</v>
      </c>
      <c r="D20" s="2">
        <f t="shared" si="0"/>
        <v>225</v>
      </c>
      <c r="E20" s="2">
        <v>83</v>
      </c>
      <c r="F20" s="2">
        <f t="shared" si="1"/>
        <v>166</v>
      </c>
      <c r="G20" s="2">
        <f t="shared" si="2"/>
        <v>78.2</v>
      </c>
    </row>
    <row r="21" spans="1:7" x14ac:dyDescent="0.25">
      <c r="A21" s="2">
        <v>17</v>
      </c>
      <c r="B21" s="11" t="s">
        <v>56</v>
      </c>
      <c r="C21" s="2">
        <v>76</v>
      </c>
      <c r="D21" s="2">
        <f t="shared" si="0"/>
        <v>228</v>
      </c>
      <c r="E21" s="2">
        <v>82</v>
      </c>
      <c r="F21" s="2">
        <f t="shared" si="1"/>
        <v>164</v>
      </c>
      <c r="G21" s="2">
        <f t="shared" si="2"/>
        <v>78.400000000000006</v>
      </c>
    </row>
    <row r="22" spans="1:7" x14ac:dyDescent="0.25">
      <c r="A22" s="2">
        <v>18</v>
      </c>
      <c r="B22" s="11" t="s">
        <v>57</v>
      </c>
      <c r="C22" s="2">
        <v>77</v>
      </c>
      <c r="D22" s="2">
        <f t="shared" si="0"/>
        <v>231</v>
      </c>
      <c r="E22" s="2">
        <v>81</v>
      </c>
      <c r="F22" s="2">
        <f t="shared" si="1"/>
        <v>162</v>
      </c>
      <c r="G22" s="2">
        <f t="shared" si="2"/>
        <v>78.599999999999994</v>
      </c>
    </row>
    <row r="23" spans="1:7" x14ac:dyDescent="0.25">
      <c r="A23" s="2">
        <v>19</v>
      </c>
      <c r="B23" s="11" t="s">
        <v>58</v>
      </c>
      <c r="C23" s="2">
        <v>78</v>
      </c>
      <c r="D23" s="2">
        <f t="shared" si="0"/>
        <v>234</v>
      </c>
      <c r="E23" s="2">
        <v>80</v>
      </c>
      <c r="F23" s="2">
        <f t="shared" si="1"/>
        <v>160</v>
      </c>
      <c r="G23" s="2">
        <f t="shared" si="2"/>
        <v>78.8</v>
      </c>
    </row>
    <row r="24" spans="1:7" x14ac:dyDescent="0.25">
      <c r="A24" s="2">
        <v>20</v>
      </c>
      <c r="B24" s="11" t="s">
        <v>59</v>
      </c>
      <c r="C24" s="2">
        <v>79</v>
      </c>
      <c r="D24" s="2">
        <f t="shared" si="0"/>
        <v>237</v>
      </c>
      <c r="E24" s="2">
        <v>79</v>
      </c>
      <c r="F24" s="2">
        <f t="shared" si="1"/>
        <v>158</v>
      </c>
      <c r="G24" s="2">
        <f t="shared" si="2"/>
        <v>79</v>
      </c>
    </row>
    <row r="25" spans="1:7" x14ac:dyDescent="0.25">
      <c r="A25" s="2">
        <v>21</v>
      </c>
      <c r="B25" s="11" t="s">
        <v>60</v>
      </c>
      <c r="C25" s="2">
        <v>80</v>
      </c>
      <c r="D25" s="2">
        <f t="shared" si="0"/>
        <v>240</v>
      </c>
      <c r="E25" s="2">
        <v>78</v>
      </c>
      <c r="F25" s="2">
        <f t="shared" si="1"/>
        <v>156</v>
      </c>
      <c r="G25" s="2">
        <f t="shared" si="2"/>
        <v>79.2</v>
      </c>
    </row>
    <row r="26" spans="1:7" x14ac:dyDescent="0.25">
      <c r="A26" s="2">
        <v>22</v>
      </c>
      <c r="B26" s="11" t="s">
        <v>61</v>
      </c>
      <c r="C26" s="2">
        <v>81</v>
      </c>
      <c r="D26" s="2">
        <f t="shared" si="0"/>
        <v>243</v>
      </c>
      <c r="E26" s="2">
        <v>77</v>
      </c>
      <c r="F26" s="2">
        <f t="shared" si="1"/>
        <v>154</v>
      </c>
      <c r="G26" s="2">
        <f t="shared" si="2"/>
        <v>79.400000000000006</v>
      </c>
    </row>
    <row r="27" spans="1:7" x14ac:dyDescent="0.25">
      <c r="A27" s="2">
        <v>23</v>
      </c>
      <c r="B27" s="11" t="s">
        <v>62</v>
      </c>
      <c r="C27" s="2">
        <v>82</v>
      </c>
      <c r="D27" s="2">
        <f t="shared" si="0"/>
        <v>246</v>
      </c>
      <c r="E27" s="2">
        <v>76</v>
      </c>
      <c r="F27" s="2">
        <f t="shared" si="1"/>
        <v>152</v>
      </c>
      <c r="G27" s="2">
        <f t="shared" si="2"/>
        <v>79.599999999999994</v>
      </c>
    </row>
    <row r="28" spans="1:7" x14ac:dyDescent="0.25">
      <c r="A28" s="2">
        <v>24</v>
      </c>
      <c r="B28" s="11" t="s">
        <v>63</v>
      </c>
      <c r="C28" s="2">
        <v>83</v>
      </c>
      <c r="D28" s="2">
        <f t="shared" si="0"/>
        <v>249</v>
      </c>
      <c r="E28" s="2">
        <v>75</v>
      </c>
      <c r="F28" s="2">
        <f t="shared" si="1"/>
        <v>150</v>
      </c>
      <c r="G28" s="2">
        <f t="shared" si="2"/>
        <v>79.8</v>
      </c>
    </row>
    <row r="29" spans="1:7" x14ac:dyDescent="0.25">
      <c r="A29" s="2">
        <v>25</v>
      </c>
      <c r="B29" s="11" t="s">
        <v>64</v>
      </c>
      <c r="C29" s="2">
        <v>84</v>
      </c>
      <c r="D29" s="2">
        <f t="shared" si="0"/>
        <v>252</v>
      </c>
      <c r="E29" s="2">
        <v>74</v>
      </c>
      <c r="F29" s="2">
        <f t="shared" si="1"/>
        <v>148</v>
      </c>
      <c r="G29" s="2">
        <f t="shared" si="2"/>
        <v>80</v>
      </c>
    </row>
    <row r="30" spans="1:7" x14ac:dyDescent="0.25">
      <c r="A30" s="2">
        <v>26</v>
      </c>
      <c r="B30" s="11" t="s">
        <v>65</v>
      </c>
      <c r="C30" s="2">
        <v>85</v>
      </c>
      <c r="D30" s="2">
        <f t="shared" si="0"/>
        <v>255</v>
      </c>
      <c r="E30" s="2">
        <v>73</v>
      </c>
      <c r="F30" s="2">
        <f t="shared" si="1"/>
        <v>146</v>
      </c>
      <c r="G30" s="2">
        <f t="shared" si="2"/>
        <v>80.2</v>
      </c>
    </row>
    <row r="31" spans="1:7" x14ac:dyDescent="0.25">
      <c r="A31" s="2">
        <v>27</v>
      </c>
      <c r="B31" s="11" t="s">
        <v>66</v>
      </c>
      <c r="C31" s="2">
        <v>86</v>
      </c>
      <c r="D31" s="2">
        <f t="shared" si="0"/>
        <v>258</v>
      </c>
      <c r="E31" s="2">
        <v>72</v>
      </c>
      <c r="F31" s="2">
        <f t="shared" si="1"/>
        <v>144</v>
      </c>
      <c r="G31" s="2">
        <f t="shared" si="2"/>
        <v>80.400000000000006</v>
      </c>
    </row>
    <row r="32" spans="1:7" x14ac:dyDescent="0.25">
      <c r="A32" s="2">
        <v>28</v>
      </c>
      <c r="B32" s="11" t="s">
        <v>67</v>
      </c>
      <c r="C32" s="2">
        <v>87</v>
      </c>
      <c r="D32" s="2">
        <f t="shared" si="0"/>
        <v>261</v>
      </c>
      <c r="E32" s="2">
        <v>71</v>
      </c>
      <c r="F32" s="2">
        <f t="shared" si="1"/>
        <v>142</v>
      </c>
      <c r="G32" s="2">
        <f t="shared" si="2"/>
        <v>80.599999999999994</v>
      </c>
    </row>
    <row r="33" spans="1:7" x14ac:dyDescent="0.25">
      <c r="A33" s="2">
        <v>29</v>
      </c>
      <c r="B33" s="11" t="s">
        <v>68</v>
      </c>
      <c r="C33" s="2">
        <v>88</v>
      </c>
      <c r="D33" s="2">
        <f t="shared" si="0"/>
        <v>264</v>
      </c>
      <c r="E33" s="2">
        <v>70</v>
      </c>
      <c r="F33" s="2">
        <f t="shared" si="1"/>
        <v>140</v>
      </c>
      <c r="G33" s="2">
        <f t="shared" si="2"/>
        <v>80.8</v>
      </c>
    </row>
    <row r="34" spans="1:7" x14ac:dyDescent="0.25">
      <c r="A34" s="2">
        <v>30</v>
      </c>
      <c r="B34" s="11" t="s">
        <v>69</v>
      </c>
      <c r="C34" s="2">
        <v>89</v>
      </c>
      <c r="D34" s="2">
        <f t="shared" si="0"/>
        <v>267</v>
      </c>
      <c r="E34" s="2">
        <v>69</v>
      </c>
      <c r="F34" s="2">
        <f t="shared" si="1"/>
        <v>138</v>
      </c>
      <c r="G34" s="2">
        <f t="shared" si="2"/>
        <v>81</v>
      </c>
    </row>
    <row r="35" spans="1:7" x14ac:dyDescent="0.25">
      <c r="A35" s="2">
        <v>31</v>
      </c>
      <c r="B35" s="11" t="s">
        <v>70</v>
      </c>
      <c r="C35" s="2">
        <v>90</v>
      </c>
      <c r="D35" s="2">
        <f t="shared" si="0"/>
        <v>270</v>
      </c>
      <c r="E35" s="2">
        <v>68</v>
      </c>
      <c r="F35" s="2">
        <f t="shared" si="1"/>
        <v>136</v>
      </c>
      <c r="G35" s="2">
        <f t="shared" si="2"/>
        <v>81.2</v>
      </c>
    </row>
    <row r="36" spans="1:7" x14ac:dyDescent="0.25">
      <c r="A36" s="2">
        <v>32</v>
      </c>
      <c r="B36" s="11" t="s">
        <v>71</v>
      </c>
      <c r="C36" s="2">
        <v>91</v>
      </c>
      <c r="D36" s="2">
        <f t="shared" si="0"/>
        <v>273</v>
      </c>
      <c r="E36" s="2">
        <v>67</v>
      </c>
      <c r="F36" s="2">
        <f t="shared" si="1"/>
        <v>134</v>
      </c>
      <c r="G36" s="2">
        <f t="shared" si="2"/>
        <v>81.400000000000006</v>
      </c>
    </row>
    <row r="37" spans="1:7" x14ac:dyDescent="0.25">
      <c r="A37" s="2">
        <v>33</v>
      </c>
      <c r="B37" s="11" t="s">
        <v>72</v>
      </c>
      <c r="C37" s="2">
        <v>92</v>
      </c>
      <c r="D37" s="2">
        <f t="shared" si="0"/>
        <v>276</v>
      </c>
      <c r="E37" s="2">
        <v>66</v>
      </c>
      <c r="F37" s="2">
        <f t="shared" si="1"/>
        <v>132</v>
      </c>
      <c r="G37" s="2">
        <f t="shared" si="2"/>
        <v>81.599999999999994</v>
      </c>
    </row>
    <row r="38" spans="1:7" x14ac:dyDescent="0.25">
      <c r="A38" s="2">
        <v>34</v>
      </c>
      <c r="B38" s="11" t="s">
        <v>73</v>
      </c>
      <c r="C38" s="2">
        <v>93</v>
      </c>
      <c r="D38" s="2">
        <f t="shared" si="0"/>
        <v>279</v>
      </c>
      <c r="E38" s="2">
        <v>65</v>
      </c>
      <c r="F38" s="2">
        <f t="shared" si="1"/>
        <v>130</v>
      </c>
      <c r="G38" s="2">
        <f t="shared" si="2"/>
        <v>81.8</v>
      </c>
    </row>
    <row r="39" spans="1:7" x14ac:dyDescent="0.25">
      <c r="A39" s="2">
        <v>35</v>
      </c>
      <c r="B39" s="11" t="s">
        <v>74</v>
      </c>
      <c r="C39" s="2">
        <v>94</v>
      </c>
      <c r="D39" s="2">
        <f t="shared" si="0"/>
        <v>282</v>
      </c>
      <c r="E39" s="2">
        <v>64</v>
      </c>
      <c r="F39" s="2">
        <f t="shared" si="1"/>
        <v>128</v>
      </c>
      <c r="G39" s="2">
        <f t="shared" si="2"/>
        <v>82</v>
      </c>
    </row>
    <row r="40" spans="1:7" x14ac:dyDescent="0.25">
      <c r="A40" s="2">
        <v>36</v>
      </c>
      <c r="B40" s="11" t="s">
        <v>75</v>
      </c>
      <c r="C40" s="2">
        <v>95</v>
      </c>
      <c r="D40" s="2">
        <f t="shared" si="0"/>
        <v>285</v>
      </c>
      <c r="E40" s="2">
        <v>63</v>
      </c>
      <c r="F40" s="2">
        <f t="shared" si="1"/>
        <v>126</v>
      </c>
      <c r="G40" s="2">
        <f t="shared" si="2"/>
        <v>82.2</v>
      </c>
    </row>
    <row r="41" spans="1:7" x14ac:dyDescent="0.25">
      <c r="A41" s="2">
        <v>37</v>
      </c>
      <c r="B41" s="11" t="s">
        <v>76</v>
      </c>
      <c r="C41" s="2">
        <v>96</v>
      </c>
      <c r="D41" s="2">
        <f t="shared" si="0"/>
        <v>288</v>
      </c>
      <c r="E41" s="2">
        <v>62</v>
      </c>
      <c r="F41" s="2">
        <f t="shared" si="1"/>
        <v>124</v>
      </c>
      <c r="G41" s="2">
        <f t="shared" si="2"/>
        <v>82.4</v>
      </c>
    </row>
    <row r="42" spans="1:7" x14ac:dyDescent="0.25">
      <c r="A42" s="2">
        <v>38</v>
      </c>
      <c r="B42" s="11" t="s">
        <v>77</v>
      </c>
      <c r="C42" s="2">
        <v>97</v>
      </c>
      <c r="D42" s="2">
        <f t="shared" si="0"/>
        <v>291</v>
      </c>
      <c r="E42" s="2">
        <v>61</v>
      </c>
      <c r="F42" s="2">
        <f t="shared" si="1"/>
        <v>122</v>
      </c>
      <c r="G42" s="2">
        <f t="shared" si="2"/>
        <v>82.6</v>
      </c>
    </row>
    <row r="43" spans="1:7" x14ac:dyDescent="0.25">
      <c r="A43" s="2">
        <v>39</v>
      </c>
      <c r="B43" s="11" t="s">
        <v>78</v>
      </c>
      <c r="C43" s="2">
        <v>98</v>
      </c>
      <c r="D43" s="2">
        <f t="shared" si="0"/>
        <v>294</v>
      </c>
      <c r="E43" s="2">
        <v>60</v>
      </c>
      <c r="F43" s="2">
        <f t="shared" si="1"/>
        <v>120</v>
      </c>
      <c r="G43" s="2">
        <f t="shared" si="2"/>
        <v>82.8</v>
      </c>
    </row>
    <row r="44" spans="1:7" x14ac:dyDescent="0.25">
      <c r="A44" s="2">
        <v>40</v>
      </c>
      <c r="B44" s="11" t="s">
        <v>79</v>
      </c>
      <c r="C44" s="2">
        <v>99</v>
      </c>
      <c r="D44" s="2">
        <f t="shared" si="0"/>
        <v>297</v>
      </c>
      <c r="E44" s="2">
        <v>59</v>
      </c>
      <c r="F44" s="2">
        <f t="shared" si="1"/>
        <v>118</v>
      </c>
      <c r="G44" s="2">
        <f t="shared" si="2"/>
        <v>83</v>
      </c>
    </row>
  </sheetData>
  <mergeCells count="5">
    <mergeCell ref="C3:D3"/>
    <mergeCell ref="E3:F3"/>
    <mergeCell ref="A3:A4"/>
    <mergeCell ref="B3:B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G3" sqref="G3"/>
    </sheetView>
  </sheetViews>
  <sheetFormatPr defaultRowHeight="15" x14ac:dyDescent="0.25"/>
  <cols>
    <col min="1" max="1" width="3.85546875" bestFit="1" customWidth="1"/>
    <col min="2" max="2" width="49.28515625" bestFit="1" customWidth="1"/>
    <col min="3" max="3" width="12.28515625" bestFit="1" customWidth="1"/>
  </cols>
  <sheetData>
    <row r="3" spans="1:3" x14ac:dyDescent="0.25">
      <c r="A3" s="44" t="s">
        <v>0</v>
      </c>
      <c r="B3" s="44" t="s">
        <v>1</v>
      </c>
      <c r="C3" s="44" t="s">
        <v>2</v>
      </c>
    </row>
    <row r="4" spans="1:3" x14ac:dyDescent="0.25">
      <c r="A4" s="44"/>
      <c r="B4" s="44"/>
      <c r="C4" s="44"/>
    </row>
    <row r="5" spans="1:3" x14ac:dyDescent="0.25">
      <c r="A5" s="45" t="s">
        <v>3</v>
      </c>
      <c r="B5" s="6" t="s">
        <v>88</v>
      </c>
      <c r="C5" s="5"/>
    </row>
    <row r="6" spans="1:3" x14ac:dyDescent="0.25">
      <c r="A6" s="45"/>
      <c r="B6" s="2" t="s">
        <v>82</v>
      </c>
      <c r="C6" s="1">
        <v>5</v>
      </c>
    </row>
    <row r="7" spans="1:3" x14ac:dyDescent="0.25">
      <c r="A7" s="45"/>
      <c r="B7" s="2" t="s">
        <v>83</v>
      </c>
      <c r="C7" s="1">
        <v>3</v>
      </c>
    </row>
    <row r="8" spans="1:3" x14ac:dyDescent="0.25">
      <c r="A8" s="45"/>
      <c r="B8" s="2" t="s">
        <v>84</v>
      </c>
      <c r="C8" s="1">
        <v>5</v>
      </c>
    </row>
    <row r="9" spans="1:3" x14ac:dyDescent="0.25">
      <c r="A9" s="45"/>
      <c r="B9" s="2" t="s">
        <v>85</v>
      </c>
      <c r="C9" s="1">
        <v>4</v>
      </c>
    </row>
    <row r="10" spans="1:3" x14ac:dyDescent="0.25">
      <c r="A10" s="45"/>
      <c r="B10" s="2" t="s">
        <v>86</v>
      </c>
      <c r="C10" s="1">
        <v>5</v>
      </c>
    </row>
    <row r="11" spans="1:3" x14ac:dyDescent="0.25">
      <c r="A11" s="42" t="s">
        <v>18</v>
      </c>
      <c r="B11" s="43"/>
      <c r="C11" s="3">
        <v>100</v>
      </c>
    </row>
    <row r="12" spans="1:3" x14ac:dyDescent="0.25">
      <c r="A12" s="39" t="s">
        <v>15</v>
      </c>
      <c r="B12" s="39"/>
      <c r="C12" s="2">
        <f>SUM(C6:C10)</f>
        <v>22</v>
      </c>
    </row>
    <row r="13" spans="1:3" x14ac:dyDescent="0.25">
      <c r="A13" s="39" t="s">
        <v>16</v>
      </c>
      <c r="B13" s="39"/>
      <c r="C13" s="2">
        <f>(COUNTIF(C6:C10,"&lt;&gt;")*5)</f>
        <v>25</v>
      </c>
    </row>
    <row r="14" spans="1:3" x14ac:dyDescent="0.25">
      <c r="A14" s="40" t="s">
        <v>17</v>
      </c>
      <c r="B14" s="41"/>
      <c r="C14" s="10">
        <f>((SUM(C5:C10))*100)/((COUNTIF(C5:C10,"&lt;&gt;"))*5)</f>
        <v>88</v>
      </c>
    </row>
  </sheetData>
  <mergeCells count="8">
    <mergeCell ref="A14:B14"/>
    <mergeCell ref="A3:A4"/>
    <mergeCell ref="B3:B4"/>
    <mergeCell ref="C3:C4"/>
    <mergeCell ref="A5:A10"/>
    <mergeCell ref="A11:B11"/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26" sqref="E26"/>
    </sheetView>
  </sheetViews>
  <sheetFormatPr defaultRowHeight="15" x14ac:dyDescent="0.25"/>
  <cols>
    <col min="1" max="1" width="3.85546875" bestFit="1" customWidth="1"/>
    <col min="2" max="2" width="68.140625" bestFit="1" customWidth="1"/>
    <col min="3" max="3" width="12.28515625" bestFit="1" customWidth="1"/>
  </cols>
  <sheetData>
    <row r="3" spans="1:3" x14ac:dyDescent="0.25">
      <c r="A3" s="44" t="s">
        <v>0</v>
      </c>
      <c r="B3" s="44" t="s">
        <v>1</v>
      </c>
      <c r="C3" s="44" t="s">
        <v>2</v>
      </c>
    </row>
    <row r="4" spans="1:3" x14ac:dyDescent="0.25">
      <c r="A4" s="44"/>
      <c r="B4" s="44"/>
      <c r="C4" s="44"/>
    </row>
    <row r="5" spans="1:3" x14ac:dyDescent="0.25">
      <c r="A5" s="45" t="s">
        <v>3</v>
      </c>
      <c r="B5" s="6" t="s">
        <v>89</v>
      </c>
      <c r="C5" s="5"/>
    </row>
    <row r="6" spans="1:3" x14ac:dyDescent="0.25">
      <c r="A6" s="45"/>
      <c r="B6" s="2" t="s">
        <v>87</v>
      </c>
      <c r="C6" s="1">
        <v>2</v>
      </c>
    </row>
    <row r="7" spans="1:3" x14ac:dyDescent="0.25">
      <c r="A7" s="45"/>
      <c r="B7" s="2" t="s">
        <v>90</v>
      </c>
      <c r="C7" s="1">
        <v>2</v>
      </c>
    </row>
    <row r="8" spans="1:3" x14ac:dyDescent="0.25">
      <c r="A8" s="45"/>
      <c r="B8" s="2" t="s">
        <v>91</v>
      </c>
      <c r="C8" s="1">
        <v>3</v>
      </c>
    </row>
    <row r="9" spans="1:3" x14ac:dyDescent="0.25">
      <c r="A9" s="45"/>
      <c r="B9" s="2" t="s">
        <v>92</v>
      </c>
      <c r="C9" s="1">
        <v>4</v>
      </c>
    </row>
    <row r="10" spans="1:3" x14ac:dyDescent="0.25">
      <c r="A10" s="45"/>
      <c r="B10" s="2" t="s">
        <v>93</v>
      </c>
      <c r="C10" s="1">
        <v>3</v>
      </c>
    </row>
    <row r="11" spans="1:3" x14ac:dyDescent="0.25">
      <c r="A11" s="42" t="s">
        <v>18</v>
      </c>
      <c r="B11" s="43"/>
      <c r="C11" s="3">
        <v>100</v>
      </c>
    </row>
    <row r="12" spans="1:3" x14ac:dyDescent="0.25">
      <c r="A12" s="39" t="s">
        <v>15</v>
      </c>
      <c r="B12" s="39"/>
      <c r="C12" s="2">
        <f>SUM(C6:C10)</f>
        <v>14</v>
      </c>
    </row>
    <row r="13" spans="1:3" x14ac:dyDescent="0.25">
      <c r="A13" s="39" t="s">
        <v>16</v>
      </c>
      <c r="B13" s="39"/>
      <c r="C13" s="2">
        <f>(COUNTIF(C6:C10,"&lt;&gt;")*5)</f>
        <v>25</v>
      </c>
    </row>
    <row r="14" spans="1:3" x14ac:dyDescent="0.25">
      <c r="A14" s="40" t="s">
        <v>17</v>
      </c>
      <c r="B14" s="41"/>
      <c r="C14" s="10">
        <f>((SUM(C5:C10))*100)/((COUNTIF(C5:C10,"&lt;&gt;"))*5)</f>
        <v>56</v>
      </c>
    </row>
  </sheetData>
  <mergeCells count="8">
    <mergeCell ref="A13:B13"/>
    <mergeCell ref="A14:B14"/>
    <mergeCell ref="A3:A4"/>
    <mergeCell ref="B3:B4"/>
    <mergeCell ref="C3:C4"/>
    <mergeCell ref="A5:A10"/>
    <mergeCell ref="A11:B11"/>
    <mergeCell ref="A12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1" workbookViewId="0">
      <selection activeCell="C5" sqref="C5:G44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5.7109375" bestFit="1" customWidth="1"/>
    <col min="4" max="4" width="10" bestFit="1" customWidth="1"/>
    <col min="5" max="5" width="5.7109375" bestFit="1" customWidth="1"/>
    <col min="6" max="6" width="10" bestFit="1" customWidth="1"/>
    <col min="7" max="7" width="11.5703125" bestFit="1" customWidth="1"/>
  </cols>
  <sheetData>
    <row r="3" spans="1:7" x14ac:dyDescent="0.25">
      <c r="A3" s="46" t="s">
        <v>0</v>
      </c>
      <c r="B3" s="46" t="s">
        <v>35</v>
      </c>
      <c r="C3" s="46" t="s">
        <v>111</v>
      </c>
      <c r="D3" s="46"/>
      <c r="E3" s="46" t="s">
        <v>112</v>
      </c>
      <c r="F3" s="46"/>
      <c r="G3" s="47" t="s">
        <v>38</v>
      </c>
    </row>
    <row r="4" spans="1:7" x14ac:dyDescent="0.25">
      <c r="A4" s="46"/>
      <c r="B4" s="46"/>
      <c r="C4" s="12" t="s">
        <v>39</v>
      </c>
      <c r="D4" s="12" t="s">
        <v>80</v>
      </c>
      <c r="E4" s="12" t="s">
        <v>39</v>
      </c>
      <c r="F4" s="12" t="s">
        <v>80</v>
      </c>
      <c r="G4" s="48"/>
    </row>
    <row r="5" spans="1:7" x14ac:dyDescent="0.25">
      <c r="A5" s="2">
        <v>1</v>
      </c>
      <c r="B5" s="11" t="s">
        <v>40</v>
      </c>
      <c r="C5" s="2">
        <v>60</v>
      </c>
      <c r="D5" s="2">
        <f>C5*3</f>
        <v>180</v>
      </c>
      <c r="E5" s="2">
        <v>98</v>
      </c>
      <c r="F5" s="2">
        <f>E5*3</f>
        <v>294</v>
      </c>
      <c r="G5" s="2">
        <f>(D5+F5)/6</f>
        <v>79</v>
      </c>
    </row>
    <row r="6" spans="1:7" x14ac:dyDescent="0.25">
      <c r="A6" s="2">
        <v>2</v>
      </c>
      <c r="B6" s="11" t="s">
        <v>41</v>
      </c>
      <c r="C6" s="2">
        <v>61</v>
      </c>
      <c r="D6" s="2">
        <f t="shared" ref="D6:D44" si="0">C6*3</f>
        <v>183</v>
      </c>
      <c r="E6" s="2">
        <v>97</v>
      </c>
      <c r="F6" s="2">
        <f t="shared" ref="F6:F44" si="1">E6*3</f>
        <v>291</v>
      </c>
      <c r="G6" s="2">
        <f t="shared" ref="G6:G44" si="2">(D6+F6)/6</f>
        <v>79</v>
      </c>
    </row>
    <row r="7" spans="1:7" x14ac:dyDescent="0.25">
      <c r="A7" s="2">
        <v>3</v>
      </c>
      <c r="B7" s="11" t="s">
        <v>42</v>
      </c>
      <c r="C7" s="2">
        <v>62</v>
      </c>
      <c r="D7" s="2">
        <f t="shared" si="0"/>
        <v>186</v>
      </c>
      <c r="E7" s="2">
        <v>96</v>
      </c>
      <c r="F7" s="2">
        <f t="shared" si="1"/>
        <v>288</v>
      </c>
      <c r="G7" s="2">
        <f t="shared" si="2"/>
        <v>79</v>
      </c>
    </row>
    <row r="8" spans="1:7" x14ac:dyDescent="0.25">
      <c r="A8" s="2">
        <v>4</v>
      </c>
      <c r="B8" s="11" t="s">
        <v>43</v>
      </c>
      <c r="C8" s="2">
        <v>63</v>
      </c>
      <c r="D8" s="2">
        <f t="shared" si="0"/>
        <v>189</v>
      </c>
      <c r="E8" s="2">
        <v>95</v>
      </c>
      <c r="F8" s="2">
        <f t="shared" si="1"/>
        <v>285</v>
      </c>
      <c r="G8" s="2">
        <f t="shared" si="2"/>
        <v>79</v>
      </c>
    </row>
    <row r="9" spans="1:7" x14ac:dyDescent="0.25">
      <c r="A9" s="2">
        <v>5</v>
      </c>
      <c r="B9" s="11" t="s">
        <v>44</v>
      </c>
      <c r="C9" s="2">
        <v>64</v>
      </c>
      <c r="D9" s="2">
        <f t="shared" si="0"/>
        <v>192</v>
      </c>
      <c r="E9" s="2">
        <v>94</v>
      </c>
      <c r="F9" s="2">
        <f t="shared" si="1"/>
        <v>282</v>
      </c>
      <c r="G9" s="2">
        <f t="shared" si="2"/>
        <v>79</v>
      </c>
    </row>
    <row r="10" spans="1:7" x14ac:dyDescent="0.25">
      <c r="A10" s="2">
        <v>6</v>
      </c>
      <c r="B10" s="11" t="s">
        <v>45</v>
      </c>
      <c r="C10" s="2">
        <v>65</v>
      </c>
      <c r="D10" s="2">
        <f t="shared" si="0"/>
        <v>195</v>
      </c>
      <c r="E10" s="2">
        <v>93</v>
      </c>
      <c r="F10" s="2">
        <f t="shared" si="1"/>
        <v>279</v>
      </c>
      <c r="G10" s="2">
        <f t="shared" si="2"/>
        <v>79</v>
      </c>
    </row>
    <row r="11" spans="1:7" x14ac:dyDescent="0.25">
      <c r="A11" s="2">
        <v>7</v>
      </c>
      <c r="B11" s="11" t="s">
        <v>46</v>
      </c>
      <c r="C11" s="2">
        <v>66</v>
      </c>
      <c r="D11" s="2">
        <f t="shared" si="0"/>
        <v>198</v>
      </c>
      <c r="E11" s="2">
        <v>92</v>
      </c>
      <c r="F11" s="2">
        <f t="shared" si="1"/>
        <v>276</v>
      </c>
      <c r="G11" s="2">
        <f t="shared" si="2"/>
        <v>79</v>
      </c>
    </row>
    <row r="12" spans="1:7" x14ac:dyDescent="0.25">
      <c r="A12" s="2">
        <v>8</v>
      </c>
      <c r="B12" s="11" t="s">
        <v>47</v>
      </c>
      <c r="C12" s="2">
        <v>67</v>
      </c>
      <c r="D12" s="2">
        <f t="shared" si="0"/>
        <v>201</v>
      </c>
      <c r="E12" s="2">
        <v>91</v>
      </c>
      <c r="F12" s="2">
        <f t="shared" si="1"/>
        <v>273</v>
      </c>
      <c r="G12" s="2">
        <f t="shared" si="2"/>
        <v>79</v>
      </c>
    </row>
    <row r="13" spans="1:7" x14ac:dyDescent="0.25">
      <c r="A13" s="2">
        <v>9</v>
      </c>
      <c r="B13" s="11" t="s">
        <v>48</v>
      </c>
      <c r="C13" s="2">
        <v>68</v>
      </c>
      <c r="D13" s="2">
        <f t="shared" si="0"/>
        <v>204</v>
      </c>
      <c r="E13" s="2">
        <v>90</v>
      </c>
      <c r="F13" s="2">
        <f t="shared" si="1"/>
        <v>270</v>
      </c>
      <c r="G13" s="2">
        <f t="shared" si="2"/>
        <v>79</v>
      </c>
    </row>
    <row r="14" spans="1:7" x14ac:dyDescent="0.25">
      <c r="A14" s="2">
        <v>10</v>
      </c>
      <c r="B14" s="11" t="s">
        <v>49</v>
      </c>
      <c r="C14" s="2">
        <v>69</v>
      </c>
      <c r="D14" s="2">
        <f t="shared" si="0"/>
        <v>207</v>
      </c>
      <c r="E14" s="2">
        <v>89</v>
      </c>
      <c r="F14" s="2">
        <f t="shared" si="1"/>
        <v>267</v>
      </c>
      <c r="G14" s="2">
        <f t="shared" si="2"/>
        <v>79</v>
      </c>
    </row>
    <row r="15" spans="1:7" x14ac:dyDescent="0.25">
      <c r="A15" s="2">
        <v>11</v>
      </c>
      <c r="B15" s="11" t="s">
        <v>50</v>
      </c>
      <c r="C15" s="2">
        <v>70</v>
      </c>
      <c r="D15" s="2">
        <f t="shared" si="0"/>
        <v>210</v>
      </c>
      <c r="E15" s="2">
        <v>88</v>
      </c>
      <c r="F15" s="2">
        <f t="shared" si="1"/>
        <v>264</v>
      </c>
      <c r="G15" s="2">
        <f t="shared" si="2"/>
        <v>79</v>
      </c>
    </row>
    <row r="16" spans="1:7" x14ac:dyDescent="0.25">
      <c r="A16" s="2">
        <v>12</v>
      </c>
      <c r="B16" s="11" t="s">
        <v>51</v>
      </c>
      <c r="C16" s="2">
        <v>71</v>
      </c>
      <c r="D16" s="2">
        <f t="shared" si="0"/>
        <v>213</v>
      </c>
      <c r="E16" s="2">
        <v>87</v>
      </c>
      <c r="F16" s="2">
        <f t="shared" si="1"/>
        <v>261</v>
      </c>
      <c r="G16" s="2">
        <f t="shared" si="2"/>
        <v>79</v>
      </c>
    </row>
    <row r="17" spans="1:7" x14ac:dyDescent="0.25">
      <c r="A17" s="2">
        <v>13</v>
      </c>
      <c r="B17" s="11" t="s">
        <v>52</v>
      </c>
      <c r="C17" s="2">
        <v>72</v>
      </c>
      <c r="D17" s="2">
        <f t="shared" si="0"/>
        <v>216</v>
      </c>
      <c r="E17" s="2">
        <v>86</v>
      </c>
      <c r="F17" s="2">
        <f t="shared" si="1"/>
        <v>258</v>
      </c>
      <c r="G17" s="2">
        <f t="shared" si="2"/>
        <v>79</v>
      </c>
    </row>
    <row r="18" spans="1:7" x14ac:dyDescent="0.25">
      <c r="A18" s="2">
        <v>14</v>
      </c>
      <c r="B18" s="11" t="s">
        <v>53</v>
      </c>
      <c r="C18" s="2">
        <v>73</v>
      </c>
      <c r="D18" s="2">
        <f t="shared" si="0"/>
        <v>219</v>
      </c>
      <c r="E18" s="2">
        <v>85</v>
      </c>
      <c r="F18" s="2">
        <f t="shared" si="1"/>
        <v>255</v>
      </c>
      <c r="G18" s="2">
        <f t="shared" si="2"/>
        <v>79</v>
      </c>
    </row>
    <row r="19" spans="1:7" x14ac:dyDescent="0.25">
      <c r="A19" s="2">
        <v>15</v>
      </c>
      <c r="B19" s="11" t="s">
        <v>54</v>
      </c>
      <c r="C19" s="2">
        <v>74</v>
      </c>
      <c r="D19" s="2">
        <f t="shared" si="0"/>
        <v>222</v>
      </c>
      <c r="E19" s="2">
        <v>84</v>
      </c>
      <c r="F19" s="2">
        <f t="shared" si="1"/>
        <v>252</v>
      </c>
      <c r="G19" s="2">
        <f t="shared" si="2"/>
        <v>79</v>
      </c>
    </row>
    <row r="20" spans="1:7" x14ac:dyDescent="0.25">
      <c r="A20" s="2">
        <v>16</v>
      </c>
      <c r="B20" s="11" t="s">
        <v>55</v>
      </c>
      <c r="C20" s="2">
        <v>75</v>
      </c>
      <c r="D20" s="2">
        <f t="shared" si="0"/>
        <v>225</v>
      </c>
      <c r="E20" s="2">
        <v>83</v>
      </c>
      <c r="F20" s="2">
        <f t="shared" si="1"/>
        <v>249</v>
      </c>
      <c r="G20" s="2">
        <f t="shared" si="2"/>
        <v>79</v>
      </c>
    </row>
    <row r="21" spans="1:7" x14ac:dyDescent="0.25">
      <c r="A21" s="2">
        <v>17</v>
      </c>
      <c r="B21" s="11" t="s">
        <v>56</v>
      </c>
      <c r="C21" s="2">
        <v>76</v>
      </c>
      <c r="D21" s="2">
        <f t="shared" si="0"/>
        <v>228</v>
      </c>
      <c r="E21" s="2">
        <v>82</v>
      </c>
      <c r="F21" s="2">
        <f t="shared" si="1"/>
        <v>246</v>
      </c>
      <c r="G21" s="2">
        <f t="shared" si="2"/>
        <v>79</v>
      </c>
    </row>
    <row r="22" spans="1:7" x14ac:dyDescent="0.25">
      <c r="A22" s="2">
        <v>18</v>
      </c>
      <c r="B22" s="11" t="s">
        <v>57</v>
      </c>
      <c r="C22" s="2">
        <v>77</v>
      </c>
      <c r="D22" s="2">
        <f t="shared" si="0"/>
        <v>231</v>
      </c>
      <c r="E22" s="2">
        <v>81</v>
      </c>
      <c r="F22" s="2">
        <f t="shared" si="1"/>
        <v>243</v>
      </c>
      <c r="G22" s="2">
        <f t="shared" si="2"/>
        <v>79</v>
      </c>
    </row>
    <row r="23" spans="1:7" x14ac:dyDescent="0.25">
      <c r="A23" s="2">
        <v>19</v>
      </c>
      <c r="B23" s="11" t="s">
        <v>58</v>
      </c>
      <c r="C23" s="2">
        <v>78</v>
      </c>
      <c r="D23" s="2">
        <f t="shared" si="0"/>
        <v>234</v>
      </c>
      <c r="E23" s="2">
        <v>80</v>
      </c>
      <c r="F23" s="2">
        <f t="shared" si="1"/>
        <v>240</v>
      </c>
      <c r="G23" s="2">
        <f t="shared" si="2"/>
        <v>79</v>
      </c>
    </row>
    <row r="24" spans="1:7" x14ac:dyDescent="0.25">
      <c r="A24" s="2">
        <v>20</v>
      </c>
      <c r="B24" s="11" t="s">
        <v>59</v>
      </c>
      <c r="C24" s="2">
        <v>79</v>
      </c>
      <c r="D24" s="2">
        <f t="shared" si="0"/>
        <v>237</v>
      </c>
      <c r="E24" s="2">
        <v>79</v>
      </c>
      <c r="F24" s="2">
        <f t="shared" si="1"/>
        <v>237</v>
      </c>
      <c r="G24" s="2">
        <f t="shared" si="2"/>
        <v>79</v>
      </c>
    </row>
    <row r="25" spans="1:7" x14ac:dyDescent="0.25">
      <c r="A25" s="2">
        <v>21</v>
      </c>
      <c r="B25" s="11" t="s">
        <v>60</v>
      </c>
      <c r="C25" s="2">
        <v>80</v>
      </c>
      <c r="D25" s="2">
        <f t="shared" si="0"/>
        <v>240</v>
      </c>
      <c r="E25" s="2">
        <v>78</v>
      </c>
      <c r="F25" s="2">
        <f t="shared" si="1"/>
        <v>234</v>
      </c>
      <c r="G25" s="2">
        <f t="shared" si="2"/>
        <v>79</v>
      </c>
    </row>
    <row r="26" spans="1:7" x14ac:dyDescent="0.25">
      <c r="A26" s="2">
        <v>22</v>
      </c>
      <c r="B26" s="11" t="s">
        <v>61</v>
      </c>
      <c r="C26" s="2">
        <v>81</v>
      </c>
      <c r="D26" s="2">
        <f t="shared" si="0"/>
        <v>243</v>
      </c>
      <c r="E26" s="2">
        <v>77</v>
      </c>
      <c r="F26" s="2">
        <f t="shared" si="1"/>
        <v>231</v>
      </c>
      <c r="G26" s="2">
        <f t="shared" si="2"/>
        <v>79</v>
      </c>
    </row>
    <row r="27" spans="1:7" x14ac:dyDescent="0.25">
      <c r="A27" s="2">
        <v>23</v>
      </c>
      <c r="B27" s="11" t="s">
        <v>62</v>
      </c>
      <c r="C27" s="2">
        <v>82</v>
      </c>
      <c r="D27" s="2">
        <f t="shared" si="0"/>
        <v>246</v>
      </c>
      <c r="E27" s="2">
        <v>76</v>
      </c>
      <c r="F27" s="2">
        <f t="shared" si="1"/>
        <v>228</v>
      </c>
      <c r="G27" s="2">
        <f t="shared" si="2"/>
        <v>79</v>
      </c>
    </row>
    <row r="28" spans="1:7" x14ac:dyDescent="0.25">
      <c r="A28" s="2">
        <v>24</v>
      </c>
      <c r="B28" s="11" t="s">
        <v>63</v>
      </c>
      <c r="C28" s="2">
        <v>83</v>
      </c>
      <c r="D28" s="2">
        <f t="shared" si="0"/>
        <v>249</v>
      </c>
      <c r="E28" s="2">
        <v>75</v>
      </c>
      <c r="F28" s="2">
        <f t="shared" si="1"/>
        <v>225</v>
      </c>
      <c r="G28" s="2">
        <f t="shared" si="2"/>
        <v>79</v>
      </c>
    </row>
    <row r="29" spans="1:7" x14ac:dyDescent="0.25">
      <c r="A29" s="2">
        <v>25</v>
      </c>
      <c r="B29" s="11" t="s">
        <v>64</v>
      </c>
      <c r="C29" s="2">
        <v>84</v>
      </c>
      <c r="D29" s="2">
        <f t="shared" si="0"/>
        <v>252</v>
      </c>
      <c r="E29" s="2">
        <v>74</v>
      </c>
      <c r="F29" s="2">
        <f t="shared" si="1"/>
        <v>222</v>
      </c>
      <c r="G29" s="2">
        <f t="shared" si="2"/>
        <v>79</v>
      </c>
    </row>
    <row r="30" spans="1:7" x14ac:dyDescent="0.25">
      <c r="A30" s="2">
        <v>26</v>
      </c>
      <c r="B30" s="11" t="s">
        <v>65</v>
      </c>
      <c r="C30" s="2">
        <v>85</v>
      </c>
      <c r="D30" s="2">
        <f t="shared" si="0"/>
        <v>255</v>
      </c>
      <c r="E30" s="2">
        <v>73</v>
      </c>
      <c r="F30" s="2">
        <f t="shared" si="1"/>
        <v>219</v>
      </c>
      <c r="G30" s="2">
        <f t="shared" si="2"/>
        <v>79</v>
      </c>
    </row>
    <row r="31" spans="1:7" x14ac:dyDescent="0.25">
      <c r="A31" s="2">
        <v>27</v>
      </c>
      <c r="B31" s="11" t="s">
        <v>66</v>
      </c>
      <c r="C31" s="2">
        <v>86</v>
      </c>
      <c r="D31" s="2">
        <f t="shared" si="0"/>
        <v>258</v>
      </c>
      <c r="E31" s="2">
        <v>72</v>
      </c>
      <c r="F31" s="2">
        <f t="shared" si="1"/>
        <v>216</v>
      </c>
      <c r="G31" s="2">
        <f t="shared" si="2"/>
        <v>79</v>
      </c>
    </row>
    <row r="32" spans="1:7" x14ac:dyDescent="0.25">
      <c r="A32" s="2">
        <v>28</v>
      </c>
      <c r="B32" s="11" t="s">
        <v>67</v>
      </c>
      <c r="C32" s="2">
        <v>87</v>
      </c>
      <c r="D32" s="2">
        <f t="shared" si="0"/>
        <v>261</v>
      </c>
      <c r="E32" s="2">
        <v>71</v>
      </c>
      <c r="F32" s="2">
        <f t="shared" si="1"/>
        <v>213</v>
      </c>
      <c r="G32" s="2">
        <f t="shared" si="2"/>
        <v>79</v>
      </c>
    </row>
    <row r="33" spans="1:7" x14ac:dyDescent="0.25">
      <c r="A33" s="2">
        <v>29</v>
      </c>
      <c r="B33" s="11" t="s">
        <v>68</v>
      </c>
      <c r="C33" s="2">
        <v>88</v>
      </c>
      <c r="D33" s="2">
        <f t="shared" si="0"/>
        <v>264</v>
      </c>
      <c r="E33" s="2">
        <v>70</v>
      </c>
      <c r="F33" s="2">
        <f t="shared" si="1"/>
        <v>210</v>
      </c>
      <c r="G33" s="2">
        <f t="shared" si="2"/>
        <v>79</v>
      </c>
    </row>
    <row r="34" spans="1:7" x14ac:dyDescent="0.25">
      <c r="A34" s="2">
        <v>30</v>
      </c>
      <c r="B34" s="11" t="s">
        <v>69</v>
      </c>
      <c r="C34" s="2">
        <v>89</v>
      </c>
      <c r="D34" s="2">
        <f t="shared" si="0"/>
        <v>267</v>
      </c>
      <c r="E34" s="2">
        <v>69</v>
      </c>
      <c r="F34" s="2">
        <f t="shared" si="1"/>
        <v>207</v>
      </c>
      <c r="G34" s="2">
        <f t="shared" si="2"/>
        <v>79</v>
      </c>
    </row>
    <row r="35" spans="1:7" x14ac:dyDescent="0.25">
      <c r="A35" s="2">
        <v>31</v>
      </c>
      <c r="B35" s="11" t="s">
        <v>70</v>
      </c>
      <c r="C35" s="2">
        <v>90</v>
      </c>
      <c r="D35" s="2">
        <f t="shared" si="0"/>
        <v>270</v>
      </c>
      <c r="E35" s="2">
        <v>68</v>
      </c>
      <c r="F35" s="2">
        <f t="shared" si="1"/>
        <v>204</v>
      </c>
      <c r="G35" s="2">
        <f t="shared" si="2"/>
        <v>79</v>
      </c>
    </row>
    <row r="36" spans="1:7" x14ac:dyDescent="0.25">
      <c r="A36" s="2">
        <v>32</v>
      </c>
      <c r="B36" s="11" t="s">
        <v>71</v>
      </c>
      <c r="C36" s="2">
        <v>91</v>
      </c>
      <c r="D36" s="2">
        <f t="shared" si="0"/>
        <v>273</v>
      </c>
      <c r="E36" s="2">
        <v>67</v>
      </c>
      <c r="F36" s="2">
        <f t="shared" si="1"/>
        <v>201</v>
      </c>
      <c r="G36" s="2">
        <f t="shared" si="2"/>
        <v>79</v>
      </c>
    </row>
    <row r="37" spans="1:7" x14ac:dyDescent="0.25">
      <c r="A37" s="2">
        <v>33</v>
      </c>
      <c r="B37" s="11" t="s">
        <v>72</v>
      </c>
      <c r="C37" s="2">
        <v>92</v>
      </c>
      <c r="D37" s="2">
        <f t="shared" si="0"/>
        <v>276</v>
      </c>
      <c r="E37" s="2">
        <v>66</v>
      </c>
      <c r="F37" s="2">
        <f t="shared" si="1"/>
        <v>198</v>
      </c>
      <c r="G37" s="2">
        <f t="shared" si="2"/>
        <v>79</v>
      </c>
    </row>
    <row r="38" spans="1:7" x14ac:dyDescent="0.25">
      <c r="A38" s="2">
        <v>34</v>
      </c>
      <c r="B38" s="11" t="s">
        <v>73</v>
      </c>
      <c r="C38" s="2">
        <v>93</v>
      </c>
      <c r="D38" s="2">
        <f t="shared" si="0"/>
        <v>279</v>
      </c>
      <c r="E38" s="2">
        <v>65</v>
      </c>
      <c r="F38" s="2">
        <f t="shared" si="1"/>
        <v>195</v>
      </c>
      <c r="G38" s="2">
        <f t="shared" si="2"/>
        <v>79</v>
      </c>
    </row>
    <row r="39" spans="1:7" x14ac:dyDescent="0.25">
      <c r="A39" s="2">
        <v>35</v>
      </c>
      <c r="B39" s="11" t="s">
        <v>74</v>
      </c>
      <c r="C39" s="2">
        <v>94</v>
      </c>
      <c r="D39" s="2">
        <f t="shared" si="0"/>
        <v>282</v>
      </c>
      <c r="E39" s="2">
        <v>64</v>
      </c>
      <c r="F39" s="2">
        <f t="shared" si="1"/>
        <v>192</v>
      </c>
      <c r="G39" s="2">
        <f t="shared" si="2"/>
        <v>79</v>
      </c>
    </row>
    <row r="40" spans="1:7" x14ac:dyDescent="0.25">
      <c r="A40" s="2">
        <v>36</v>
      </c>
      <c r="B40" s="11" t="s">
        <v>75</v>
      </c>
      <c r="C40" s="2">
        <v>95</v>
      </c>
      <c r="D40" s="2">
        <f t="shared" si="0"/>
        <v>285</v>
      </c>
      <c r="E40" s="2">
        <v>63</v>
      </c>
      <c r="F40" s="2">
        <f t="shared" si="1"/>
        <v>189</v>
      </c>
      <c r="G40" s="2">
        <f t="shared" si="2"/>
        <v>79</v>
      </c>
    </row>
    <row r="41" spans="1:7" x14ac:dyDescent="0.25">
      <c r="A41" s="2">
        <v>37</v>
      </c>
      <c r="B41" s="11" t="s">
        <v>76</v>
      </c>
      <c r="C41" s="2">
        <v>96</v>
      </c>
      <c r="D41" s="2">
        <f t="shared" si="0"/>
        <v>288</v>
      </c>
      <c r="E41" s="2">
        <v>62</v>
      </c>
      <c r="F41" s="2">
        <f t="shared" si="1"/>
        <v>186</v>
      </c>
      <c r="G41" s="2">
        <f t="shared" si="2"/>
        <v>79</v>
      </c>
    </row>
    <row r="42" spans="1:7" x14ac:dyDescent="0.25">
      <c r="A42" s="2">
        <v>38</v>
      </c>
      <c r="B42" s="11" t="s">
        <v>77</v>
      </c>
      <c r="C42" s="2">
        <v>97</v>
      </c>
      <c r="D42" s="2">
        <f t="shared" si="0"/>
        <v>291</v>
      </c>
      <c r="E42" s="2">
        <v>61</v>
      </c>
      <c r="F42" s="2">
        <f t="shared" si="1"/>
        <v>183</v>
      </c>
      <c r="G42" s="2">
        <f t="shared" si="2"/>
        <v>79</v>
      </c>
    </row>
    <row r="43" spans="1:7" x14ac:dyDescent="0.25">
      <c r="A43" s="2">
        <v>39</v>
      </c>
      <c r="B43" s="11" t="s">
        <v>78</v>
      </c>
      <c r="C43" s="2">
        <v>98</v>
      </c>
      <c r="D43" s="2">
        <f t="shared" si="0"/>
        <v>294</v>
      </c>
      <c r="E43" s="2">
        <v>60</v>
      </c>
      <c r="F43" s="2">
        <f t="shared" si="1"/>
        <v>180</v>
      </c>
      <c r="G43" s="2">
        <f t="shared" si="2"/>
        <v>79</v>
      </c>
    </row>
    <row r="44" spans="1:7" x14ac:dyDescent="0.25">
      <c r="A44" s="2">
        <v>40</v>
      </c>
      <c r="B44" s="11" t="s">
        <v>79</v>
      </c>
      <c r="C44" s="2">
        <v>99</v>
      </c>
      <c r="D44" s="2">
        <f t="shared" si="0"/>
        <v>297</v>
      </c>
      <c r="E44" s="2">
        <v>59</v>
      </c>
      <c r="F44" s="2">
        <f t="shared" si="1"/>
        <v>177</v>
      </c>
      <c r="G44" s="2">
        <f t="shared" si="2"/>
        <v>79</v>
      </c>
    </row>
  </sheetData>
  <mergeCells count="5">
    <mergeCell ref="A3:A4"/>
    <mergeCell ref="B3:B4"/>
    <mergeCell ref="C3:D3"/>
    <mergeCell ref="E3:F3"/>
    <mergeCell ref="G3:G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F6" sqref="F6"/>
    </sheetView>
  </sheetViews>
  <sheetFormatPr defaultRowHeight="15" x14ac:dyDescent="0.25"/>
  <cols>
    <col min="1" max="1" width="3.85546875" bestFit="1" customWidth="1"/>
    <col min="2" max="2" width="68.140625" bestFit="1" customWidth="1"/>
    <col min="3" max="3" width="12.28515625" bestFit="1" customWidth="1"/>
  </cols>
  <sheetData>
    <row r="3" spans="1:3" x14ac:dyDescent="0.25">
      <c r="A3" s="44" t="s">
        <v>0</v>
      </c>
      <c r="B3" s="44" t="s">
        <v>1</v>
      </c>
      <c r="C3" s="44" t="s">
        <v>2</v>
      </c>
    </row>
    <row r="4" spans="1:3" x14ac:dyDescent="0.25">
      <c r="A4" s="44"/>
      <c r="B4" s="44"/>
      <c r="C4" s="44"/>
    </row>
    <row r="5" spans="1:3" x14ac:dyDescent="0.25">
      <c r="A5" s="45" t="s">
        <v>3</v>
      </c>
      <c r="B5" s="6" t="s">
        <v>94</v>
      </c>
      <c r="C5" s="5"/>
    </row>
    <row r="6" spans="1:3" x14ac:dyDescent="0.25">
      <c r="A6" s="45"/>
      <c r="B6" s="2" t="s">
        <v>87</v>
      </c>
      <c r="C6" s="1">
        <v>3</v>
      </c>
    </row>
    <row r="7" spans="1:3" x14ac:dyDescent="0.25">
      <c r="A7" s="45"/>
      <c r="B7" s="2" t="s">
        <v>90</v>
      </c>
      <c r="C7" s="1">
        <v>2</v>
      </c>
    </row>
    <row r="8" spans="1:3" x14ac:dyDescent="0.25">
      <c r="A8" s="45" t="s">
        <v>10</v>
      </c>
      <c r="B8" s="6" t="s">
        <v>95</v>
      </c>
      <c r="C8" s="5"/>
    </row>
    <row r="9" spans="1:3" x14ac:dyDescent="0.25">
      <c r="A9" s="45"/>
      <c r="B9" s="2" t="s">
        <v>96</v>
      </c>
      <c r="C9" s="1">
        <v>5</v>
      </c>
    </row>
    <row r="10" spans="1:3" x14ac:dyDescent="0.25">
      <c r="A10" s="45"/>
      <c r="B10" s="2" t="s">
        <v>97</v>
      </c>
      <c r="C10" s="1">
        <v>2</v>
      </c>
    </row>
    <row r="11" spans="1:3" x14ac:dyDescent="0.25">
      <c r="A11" s="45"/>
      <c r="B11" s="2" t="s">
        <v>98</v>
      </c>
      <c r="C11" s="1">
        <v>4</v>
      </c>
    </row>
    <row r="12" spans="1:3" x14ac:dyDescent="0.25">
      <c r="A12" s="45"/>
      <c r="B12" s="2" t="s">
        <v>99</v>
      </c>
      <c r="C12" s="1">
        <v>3</v>
      </c>
    </row>
    <row r="13" spans="1:3" x14ac:dyDescent="0.25">
      <c r="A13" s="42" t="s">
        <v>18</v>
      </c>
      <c r="B13" s="43"/>
      <c r="C13" s="3">
        <v>100</v>
      </c>
    </row>
    <row r="14" spans="1:3" x14ac:dyDescent="0.25">
      <c r="A14" s="39" t="s">
        <v>15</v>
      </c>
      <c r="B14" s="39"/>
      <c r="C14" s="2">
        <f>SUM(C6:C12)</f>
        <v>19</v>
      </c>
    </row>
    <row r="15" spans="1:3" x14ac:dyDescent="0.25">
      <c r="A15" s="39" t="s">
        <v>16</v>
      </c>
      <c r="B15" s="39"/>
      <c r="C15" s="2">
        <f>(COUNTIF(C6:C12,"&lt;&gt;")*5)</f>
        <v>30</v>
      </c>
    </row>
    <row r="16" spans="1:3" x14ac:dyDescent="0.25">
      <c r="A16" s="40" t="s">
        <v>17</v>
      </c>
      <c r="B16" s="41"/>
      <c r="C16" s="10">
        <f>((SUM(C5:C12))*100)/((COUNTIF(C5:C12,"&lt;&gt;"))*5)</f>
        <v>63.333333333333336</v>
      </c>
    </row>
  </sheetData>
  <mergeCells count="9">
    <mergeCell ref="A16:B16"/>
    <mergeCell ref="A8:A12"/>
    <mergeCell ref="A3:A4"/>
    <mergeCell ref="B3:B4"/>
    <mergeCell ref="C3:C4"/>
    <mergeCell ref="A5:A7"/>
    <mergeCell ref="A13:B13"/>
    <mergeCell ref="A14:B14"/>
    <mergeCell ref="A15:B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4"/>
  <sheetViews>
    <sheetView workbookViewId="0">
      <selection activeCell="G26" sqref="G26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14.140625" bestFit="1" customWidth="1"/>
  </cols>
  <sheetData>
    <row r="3" spans="1:3" x14ac:dyDescent="0.25">
      <c r="A3" s="46" t="s">
        <v>0</v>
      </c>
      <c r="B3" s="46" t="s">
        <v>35</v>
      </c>
      <c r="C3" s="46" t="s">
        <v>100</v>
      </c>
    </row>
    <row r="4" spans="1:3" x14ac:dyDescent="0.25">
      <c r="A4" s="46"/>
      <c r="B4" s="46"/>
      <c r="C4" s="46"/>
    </row>
    <row r="5" spans="1:3" x14ac:dyDescent="0.25">
      <c r="A5" s="2">
        <v>1</v>
      </c>
      <c r="B5" s="11" t="s">
        <v>40</v>
      </c>
      <c r="C5" s="2">
        <v>60</v>
      </c>
    </row>
    <row r="6" spans="1:3" x14ac:dyDescent="0.25">
      <c r="A6" s="2">
        <v>2</v>
      </c>
      <c r="B6" s="11" t="s">
        <v>41</v>
      </c>
      <c r="C6" s="2">
        <v>61</v>
      </c>
    </row>
    <row r="7" spans="1:3" x14ac:dyDescent="0.25">
      <c r="A7" s="2">
        <v>3</v>
      </c>
      <c r="B7" s="11" t="s">
        <v>42</v>
      </c>
      <c r="C7" s="2">
        <v>62</v>
      </c>
    </row>
    <row r="8" spans="1:3" x14ac:dyDescent="0.25">
      <c r="A8" s="2">
        <v>4</v>
      </c>
      <c r="B8" s="11" t="s">
        <v>43</v>
      </c>
      <c r="C8" s="2">
        <v>63</v>
      </c>
    </row>
    <row r="9" spans="1:3" x14ac:dyDescent="0.25">
      <c r="A9" s="2">
        <v>5</v>
      </c>
      <c r="B9" s="11" t="s">
        <v>44</v>
      </c>
      <c r="C9" s="2">
        <v>64</v>
      </c>
    </row>
    <row r="10" spans="1:3" x14ac:dyDescent="0.25">
      <c r="A10" s="2">
        <v>6</v>
      </c>
      <c r="B10" s="11" t="s">
        <v>45</v>
      </c>
      <c r="C10" s="2">
        <v>65</v>
      </c>
    </row>
    <row r="11" spans="1:3" x14ac:dyDescent="0.25">
      <c r="A11" s="2">
        <v>7</v>
      </c>
      <c r="B11" s="11" t="s">
        <v>46</v>
      </c>
      <c r="C11" s="2">
        <v>66</v>
      </c>
    </row>
    <row r="12" spans="1:3" x14ac:dyDescent="0.25">
      <c r="A12" s="2">
        <v>8</v>
      </c>
      <c r="B12" s="11" t="s">
        <v>47</v>
      </c>
      <c r="C12" s="2">
        <v>67</v>
      </c>
    </row>
    <row r="13" spans="1:3" x14ac:dyDescent="0.25">
      <c r="A13" s="2">
        <v>9</v>
      </c>
      <c r="B13" s="11" t="s">
        <v>48</v>
      </c>
      <c r="C13" s="2">
        <v>68</v>
      </c>
    </row>
    <row r="14" spans="1:3" x14ac:dyDescent="0.25">
      <c r="A14" s="2">
        <v>10</v>
      </c>
      <c r="B14" s="11" t="s">
        <v>49</v>
      </c>
      <c r="C14" s="2">
        <v>69</v>
      </c>
    </row>
    <row r="15" spans="1:3" x14ac:dyDescent="0.25">
      <c r="A15" s="2">
        <v>11</v>
      </c>
      <c r="B15" s="11" t="s">
        <v>50</v>
      </c>
      <c r="C15" s="2">
        <v>70</v>
      </c>
    </row>
    <row r="16" spans="1:3" x14ac:dyDescent="0.25">
      <c r="A16" s="2">
        <v>12</v>
      </c>
      <c r="B16" s="11" t="s">
        <v>51</v>
      </c>
      <c r="C16" s="2">
        <v>71</v>
      </c>
    </row>
    <row r="17" spans="1:3" x14ac:dyDescent="0.25">
      <c r="A17" s="2">
        <v>13</v>
      </c>
      <c r="B17" s="11" t="s">
        <v>52</v>
      </c>
      <c r="C17" s="2">
        <v>72</v>
      </c>
    </row>
    <row r="18" spans="1:3" x14ac:dyDescent="0.25">
      <c r="A18" s="2">
        <v>14</v>
      </c>
      <c r="B18" s="11" t="s">
        <v>53</v>
      </c>
      <c r="C18" s="2">
        <v>73</v>
      </c>
    </row>
    <row r="19" spans="1:3" x14ac:dyDescent="0.25">
      <c r="A19" s="2">
        <v>15</v>
      </c>
      <c r="B19" s="11" t="s">
        <v>54</v>
      </c>
      <c r="C19" s="2">
        <v>74</v>
      </c>
    </row>
    <row r="20" spans="1:3" x14ac:dyDescent="0.25">
      <c r="A20" s="2">
        <v>16</v>
      </c>
      <c r="B20" s="11" t="s">
        <v>55</v>
      </c>
      <c r="C20" s="2">
        <v>75</v>
      </c>
    </row>
    <row r="21" spans="1:3" x14ac:dyDescent="0.25">
      <c r="A21" s="2">
        <v>17</v>
      </c>
      <c r="B21" s="11" t="s">
        <v>56</v>
      </c>
      <c r="C21" s="2">
        <v>76</v>
      </c>
    </row>
    <row r="22" spans="1:3" x14ac:dyDescent="0.25">
      <c r="A22" s="2">
        <v>18</v>
      </c>
      <c r="B22" s="11" t="s">
        <v>57</v>
      </c>
      <c r="C22" s="2">
        <v>77</v>
      </c>
    </row>
    <row r="23" spans="1:3" x14ac:dyDescent="0.25">
      <c r="A23" s="2">
        <v>19</v>
      </c>
      <c r="B23" s="11" t="s">
        <v>58</v>
      </c>
      <c r="C23" s="2">
        <v>78</v>
      </c>
    </row>
    <row r="24" spans="1:3" x14ac:dyDescent="0.25">
      <c r="A24" s="2">
        <v>20</v>
      </c>
      <c r="B24" s="11" t="s">
        <v>59</v>
      </c>
      <c r="C24" s="2">
        <v>79</v>
      </c>
    </row>
    <row r="25" spans="1:3" x14ac:dyDescent="0.25">
      <c r="A25" s="2">
        <v>21</v>
      </c>
      <c r="B25" s="11" t="s">
        <v>60</v>
      </c>
      <c r="C25" s="2">
        <v>80</v>
      </c>
    </row>
    <row r="26" spans="1:3" x14ac:dyDescent="0.25">
      <c r="A26" s="2">
        <v>22</v>
      </c>
      <c r="B26" s="11" t="s">
        <v>61</v>
      </c>
      <c r="C26" s="2">
        <v>81</v>
      </c>
    </row>
    <row r="27" spans="1:3" x14ac:dyDescent="0.25">
      <c r="A27" s="2">
        <v>23</v>
      </c>
      <c r="B27" s="11" t="s">
        <v>62</v>
      </c>
      <c r="C27" s="2">
        <v>82</v>
      </c>
    </row>
    <row r="28" spans="1:3" x14ac:dyDescent="0.25">
      <c r="A28" s="2">
        <v>24</v>
      </c>
      <c r="B28" s="11" t="s">
        <v>63</v>
      </c>
      <c r="C28" s="2">
        <v>83</v>
      </c>
    </row>
    <row r="29" spans="1:3" x14ac:dyDescent="0.25">
      <c r="A29" s="2">
        <v>25</v>
      </c>
      <c r="B29" s="11" t="s">
        <v>64</v>
      </c>
      <c r="C29" s="2">
        <v>84</v>
      </c>
    </row>
    <row r="30" spans="1:3" x14ac:dyDescent="0.25">
      <c r="A30" s="2">
        <v>26</v>
      </c>
      <c r="B30" s="11" t="s">
        <v>65</v>
      </c>
      <c r="C30" s="2">
        <v>85</v>
      </c>
    </row>
    <row r="31" spans="1:3" x14ac:dyDescent="0.25">
      <c r="A31" s="2">
        <v>27</v>
      </c>
      <c r="B31" s="11" t="s">
        <v>66</v>
      </c>
      <c r="C31" s="2">
        <v>86</v>
      </c>
    </row>
    <row r="32" spans="1:3" x14ac:dyDescent="0.25">
      <c r="A32" s="2">
        <v>28</v>
      </c>
      <c r="B32" s="11" t="s">
        <v>67</v>
      </c>
      <c r="C32" s="2">
        <v>87</v>
      </c>
    </row>
    <row r="33" spans="1:3" x14ac:dyDescent="0.25">
      <c r="A33" s="2">
        <v>29</v>
      </c>
      <c r="B33" s="11" t="s">
        <v>68</v>
      </c>
      <c r="C33" s="2">
        <v>88</v>
      </c>
    </row>
    <row r="34" spans="1:3" x14ac:dyDescent="0.25">
      <c r="A34" s="2">
        <v>30</v>
      </c>
      <c r="B34" s="11" t="s">
        <v>69</v>
      </c>
      <c r="C34" s="2">
        <v>89</v>
      </c>
    </row>
    <row r="35" spans="1:3" x14ac:dyDescent="0.25">
      <c r="A35" s="2">
        <v>31</v>
      </c>
      <c r="B35" s="11" t="s">
        <v>70</v>
      </c>
      <c r="C35" s="2">
        <v>90</v>
      </c>
    </row>
    <row r="36" spans="1:3" x14ac:dyDescent="0.25">
      <c r="A36" s="2">
        <v>32</v>
      </c>
      <c r="B36" s="11" t="s">
        <v>71</v>
      </c>
      <c r="C36" s="2">
        <v>91</v>
      </c>
    </row>
    <row r="37" spans="1:3" x14ac:dyDescent="0.25">
      <c r="A37" s="2">
        <v>33</v>
      </c>
      <c r="B37" s="11" t="s">
        <v>72</v>
      </c>
      <c r="C37" s="2">
        <v>92</v>
      </c>
    </row>
    <row r="38" spans="1:3" x14ac:dyDescent="0.25">
      <c r="A38" s="2">
        <v>34</v>
      </c>
      <c r="B38" s="11" t="s">
        <v>73</v>
      </c>
      <c r="C38" s="2">
        <v>93</v>
      </c>
    </row>
    <row r="39" spans="1:3" x14ac:dyDescent="0.25">
      <c r="A39" s="2">
        <v>35</v>
      </c>
      <c r="B39" s="11" t="s">
        <v>74</v>
      </c>
      <c r="C39" s="2">
        <v>94</v>
      </c>
    </row>
    <row r="40" spans="1:3" x14ac:dyDescent="0.25">
      <c r="A40" s="2">
        <v>36</v>
      </c>
      <c r="B40" s="11" t="s">
        <v>75</v>
      </c>
      <c r="C40" s="2">
        <v>95</v>
      </c>
    </row>
    <row r="41" spans="1:3" x14ac:dyDescent="0.25">
      <c r="A41" s="2">
        <v>37</v>
      </c>
      <c r="B41" s="11" t="s">
        <v>76</v>
      </c>
      <c r="C41" s="2">
        <v>96</v>
      </c>
    </row>
    <row r="42" spans="1:3" x14ac:dyDescent="0.25">
      <c r="A42" s="2">
        <v>38</v>
      </c>
      <c r="B42" s="11" t="s">
        <v>77</v>
      </c>
      <c r="C42" s="2">
        <v>97</v>
      </c>
    </row>
    <row r="43" spans="1:3" x14ac:dyDescent="0.25">
      <c r="A43" s="2">
        <v>39</v>
      </c>
      <c r="B43" s="11" t="s">
        <v>78</v>
      </c>
      <c r="C43" s="2">
        <v>98</v>
      </c>
    </row>
    <row r="44" spans="1:3" x14ac:dyDescent="0.25">
      <c r="A44" s="2">
        <v>40</v>
      </c>
      <c r="B44" s="11" t="s">
        <v>79</v>
      </c>
      <c r="C44" s="2">
        <v>99</v>
      </c>
    </row>
  </sheetData>
  <mergeCells count="3">
    <mergeCell ref="C3:C4"/>
    <mergeCell ref="A3:A4"/>
    <mergeCell ref="B3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4"/>
  <sheetViews>
    <sheetView workbookViewId="0">
      <selection activeCell="G11" sqref="G11"/>
    </sheetView>
  </sheetViews>
  <sheetFormatPr defaultRowHeight="15" x14ac:dyDescent="0.25"/>
  <cols>
    <col min="1" max="1" width="3.85546875" bestFit="1" customWidth="1"/>
    <col min="2" max="2" width="28.28515625" bestFit="1" customWidth="1"/>
    <col min="3" max="3" width="14.140625" bestFit="1" customWidth="1"/>
  </cols>
  <sheetData>
    <row r="3" spans="1:3" x14ac:dyDescent="0.25">
      <c r="A3" s="46" t="s">
        <v>0</v>
      </c>
      <c r="B3" s="46" t="s">
        <v>35</v>
      </c>
      <c r="C3" s="46" t="s">
        <v>100</v>
      </c>
    </row>
    <row r="4" spans="1:3" x14ac:dyDescent="0.25">
      <c r="A4" s="46"/>
      <c r="B4" s="46"/>
      <c r="C4" s="46"/>
    </row>
    <row r="5" spans="1:3" x14ac:dyDescent="0.25">
      <c r="A5" s="2">
        <v>1</v>
      </c>
      <c r="B5" s="11" t="s">
        <v>40</v>
      </c>
      <c r="C5" s="2">
        <v>60</v>
      </c>
    </row>
    <row r="6" spans="1:3" x14ac:dyDescent="0.25">
      <c r="A6" s="2">
        <v>2</v>
      </c>
      <c r="B6" s="11" t="s">
        <v>41</v>
      </c>
      <c r="C6" s="2">
        <v>61</v>
      </c>
    </row>
    <row r="7" spans="1:3" x14ac:dyDescent="0.25">
      <c r="A7" s="2">
        <v>3</v>
      </c>
      <c r="B7" s="11" t="s">
        <v>42</v>
      </c>
      <c r="C7" s="2">
        <v>62</v>
      </c>
    </row>
    <row r="8" spans="1:3" x14ac:dyDescent="0.25">
      <c r="A8" s="2">
        <v>4</v>
      </c>
      <c r="B8" s="11" t="s">
        <v>43</v>
      </c>
      <c r="C8" s="2">
        <v>63</v>
      </c>
    </row>
    <row r="9" spans="1:3" x14ac:dyDescent="0.25">
      <c r="A9" s="2">
        <v>5</v>
      </c>
      <c r="B9" s="11" t="s">
        <v>44</v>
      </c>
      <c r="C9" s="2">
        <v>64</v>
      </c>
    </row>
    <row r="10" spans="1:3" x14ac:dyDescent="0.25">
      <c r="A10" s="2">
        <v>6</v>
      </c>
      <c r="B10" s="11" t="s">
        <v>45</v>
      </c>
      <c r="C10" s="2">
        <v>65</v>
      </c>
    </row>
    <row r="11" spans="1:3" x14ac:dyDescent="0.25">
      <c r="A11" s="2">
        <v>7</v>
      </c>
      <c r="B11" s="11" t="s">
        <v>46</v>
      </c>
      <c r="C11" s="2">
        <v>66</v>
      </c>
    </row>
    <row r="12" spans="1:3" x14ac:dyDescent="0.25">
      <c r="A12" s="2">
        <v>8</v>
      </c>
      <c r="B12" s="11" t="s">
        <v>47</v>
      </c>
      <c r="C12" s="2">
        <v>67</v>
      </c>
    </row>
    <row r="13" spans="1:3" x14ac:dyDescent="0.25">
      <c r="A13" s="2">
        <v>9</v>
      </c>
      <c r="B13" s="11" t="s">
        <v>48</v>
      </c>
      <c r="C13" s="2">
        <v>68</v>
      </c>
    </row>
    <row r="14" spans="1:3" x14ac:dyDescent="0.25">
      <c r="A14" s="2">
        <v>10</v>
      </c>
      <c r="B14" s="11" t="s">
        <v>49</v>
      </c>
      <c r="C14" s="2">
        <v>69</v>
      </c>
    </row>
    <row r="15" spans="1:3" x14ac:dyDescent="0.25">
      <c r="A15" s="2">
        <v>11</v>
      </c>
      <c r="B15" s="11" t="s">
        <v>50</v>
      </c>
      <c r="C15" s="2">
        <v>70</v>
      </c>
    </row>
    <row r="16" spans="1:3" x14ac:dyDescent="0.25">
      <c r="A16" s="2">
        <v>12</v>
      </c>
      <c r="B16" s="11" t="s">
        <v>51</v>
      </c>
      <c r="C16" s="2">
        <v>71</v>
      </c>
    </row>
    <row r="17" spans="1:3" x14ac:dyDescent="0.25">
      <c r="A17" s="2">
        <v>13</v>
      </c>
      <c r="B17" s="11" t="s">
        <v>52</v>
      </c>
      <c r="C17" s="2">
        <v>72</v>
      </c>
    </row>
    <row r="18" spans="1:3" x14ac:dyDescent="0.25">
      <c r="A18" s="2">
        <v>14</v>
      </c>
      <c r="B18" s="11" t="s">
        <v>53</v>
      </c>
      <c r="C18" s="2">
        <v>73</v>
      </c>
    </row>
    <row r="19" spans="1:3" x14ac:dyDescent="0.25">
      <c r="A19" s="2">
        <v>15</v>
      </c>
      <c r="B19" s="11" t="s">
        <v>54</v>
      </c>
      <c r="C19" s="2">
        <v>74</v>
      </c>
    </row>
    <row r="20" spans="1:3" x14ac:dyDescent="0.25">
      <c r="A20" s="2">
        <v>16</v>
      </c>
      <c r="B20" s="11" t="s">
        <v>55</v>
      </c>
      <c r="C20" s="2">
        <v>75</v>
      </c>
    </row>
    <row r="21" spans="1:3" x14ac:dyDescent="0.25">
      <c r="A21" s="2">
        <v>17</v>
      </c>
      <c r="B21" s="11" t="s">
        <v>56</v>
      </c>
      <c r="C21" s="2">
        <v>76</v>
      </c>
    </row>
    <row r="22" spans="1:3" x14ac:dyDescent="0.25">
      <c r="A22" s="2">
        <v>18</v>
      </c>
      <c r="B22" s="11" t="s">
        <v>57</v>
      </c>
      <c r="C22" s="2">
        <v>77</v>
      </c>
    </row>
    <row r="23" spans="1:3" x14ac:dyDescent="0.25">
      <c r="A23" s="2">
        <v>19</v>
      </c>
      <c r="B23" s="11" t="s">
        <v>58</v>
      </c>
      <c r="C23" s="2">
        <v>78</v>
      </c>
    </row>
    <row r="24" spans="1:3" x14ac:dyDescent="0.25">
      <c r="A24" s="2">
        <v>20</v>
      </c>
      <c r="B24" s="11" t="s">
        <v>59</v>
      </c>
      <c r="C24" s="2">
        <v>79</v>
      </c>
    </row>
    <row r="25" spans="1:3" x14ac:dyDescent="0.25">
      <c r="A25" s="2">
        <v>21</v>
      </c>
      <c r="B25" s="11" t="s">
        <v>60</v>
      </c>
      <c r="C25" s="2">
        <v>80</v>
      </c>
    </row>
    <row r="26" spans="1:3" x14ac:dyDescent="0.25">
      <c r="A26" s="2">
        <v>22</v>
      </c>
      <c r="B26" s="11" t="s">
        <v>61</v>
      </c>
      <c r="C26" s="2">
        <v>81</v>
      </c>
    </row>
    <row r="27" spans="1:3" x14ac:dyDescent="0.25">
      <c r="A27" s="2">
        <v>23</v>
      </c>
      <c r="B27" s="11" t="s">
        <v>62</v>
      </c>
      <c r="C27" s="2">
        <v>82</v>
      </c>
    </row>
    <row r="28" spans="1:3" x14ac:dyDescent="0.25">
      <c r="A28" s="2">
        <v>24</v>
      </c>
      <c r="B28" s="11" t="s">
        <v>63</v>
      </c>
      <c r="C28" s="2">
        <v>83</v>
      </c>
    </row>
    <row r="29" spans="1:3" x14ac:dyDescent="0.25">
      <c r="A29" s="2">
        <v>25</v>
      </c>
      <c r="B29" s="11" t="s">
        <v>64</v>
      </c>
      <c r="C29" s="2">
        <v>84</v>
      </c>
    </row>
    <row r="30" spans="1:3" x14ac:dyDescent="0.25">
      <c r="A30" s="2">
        <v>26</v>
      </c>
      <c r="B30" s="11" t="s">
        <v>65</v>
      </c>
      <c r="C30" s="2">
        <v>85</v>
      </c>
    </row>
    <row r="31" spans="1:3" x14ac:dyDescent="0.25">
      <c r="A31" s="2">
        <v>27</v>
      </c>
      <c r="B31" s="11" t="s">
        <v>66</v>
      </c>
      <c r="C31" s="2">
        <v>86</v>
      </c>
    </row>
    <row r="32" spans="1:3" x14ac:dyDescent="0.25">
      <c r="A32" s="2">
        <v>28</v>
      </c>
      <c r="B32" s="11" t="s">
        <v>67</v>
      </c>
      <c r="C32" s="2">
        <v>87</v>
      </c>
    </row>
    <row r="33" spans="1:3" x14ac:dyDescent="0.25">
      <c r="A33" s="2">
        <v>29</v>
      </c>
      <c r="B33" s="11" t="s">
        <v>68</v>
      </c>
      <c r="C33" s="2">
        <v>88</v>
      </c>
    </row>
    <row r="34" spans="1:3" x14ac:dyDescent="0.25">
      <c r="A34" s="2">
        <v>30</v>
      </c>
      <c r="B34" s="11" t="s">
        <v>69</v>
      </c>
      <c r="C34" s="2">
        <v>89</v>
      </c>
    </row>
    <row r="35" spans="1:3" x14ac:dyDescent="0.25">
      <c r="A35" s="2">
        <v>31</v>
      </c>
      <c r="B35" s="11" t="s">
        <v>70</v>
      </c>
      <c r="C35" s="2">
        <v>90</v>
      </c>
    </row>
    <row r="36" spans="1:3" x14ac:dyDescent="0.25">
      <c r="A36" s="2">
        <v>32</v>
      </c>
      <c r="B36" s="11" t="s">
        <v>71</v>
      </c>
      <c r="C36" s="2">
        <v>91</v>
      </c>
    </row>
    <row r="37" spans="1:3" x14ac:dyDescent="0.25">
      <c r="A37" s="2">
        <v>33</v>
      </c>
      <c r="B37" s="11" t="s">
        <v>72</v>
      </c>
      <c r="C37" s="2">
        <v>92</v>
      </c>
    </row>
    <row r="38" spans="1:3" x14ac:dyDescent="0.25">
      <c r="A38" s="2">
        <v>34</v>
      </c>
      <c r="B38" s="11" t="s">
        <v>73</v>
      </c>
      <c r="C38" s="2">
        <v>93</v>
      </c>
    </row>
    <row r="39" spans="1:3" x14ac:dyDescent="0.25">
      <c r="A39" s="2">
        <v>35</v>
      </c>
      <c r="B39" s="11" t="s">
        <v>74</v>
      </c>
      <c r="C39" s="2">
        <v>94</v>
      </c>
    </row>
    <row r="40" spans="1:3" x14ac:dyDescent="0.25">
      <c r="A40" s="2">
        <v>36</v>
      </c>
      <c r="B40" s="11" t="s">
        <v>75</v>
      </c>
      <c r="C40" s="2">
        <v>95</v>
      </c>
    </row>
    <row r="41" spans="1:3" x14ac:dyDescent="0.25">
      <c r="A41" s="2">
        <v>37</v>
      </c>
      <c r="B41" s="11" t="s">
        <v>76</v>
      </c>
      <c r="C41" s="2">
        <v>96</v>
      </c>
    </row>
    <row r="42" spans="1:3" x14ac:dyDescent="0.25">
      <c r="A42" s="2">
        <v>38</v>
      </c>
      <c r="B42" s="11" t="s">
        <v>77</v>
      </c>
      <c r="C42" s="2">
        <v>97</v>
      </c>
    </row>
    <row r="43" spans="1:3" x14ac:dyDescent="0.25">
      <c r="A43" s="2">
        <v>39</v>
      </c>
      <c r="B43" s="11" t="s">
        <v>78</v>
      </c>
      <c r="C43" s="2">
        <v>98</v>
      </c>
    </row>
    <row r="44" spans="1:3" x14ac:dyDescent="0.25">
      <c r="A44" s="2">
        <v>40</v>
      </c>
      <c r="B44" s="11" t="s">
        <v>79</v>
      </c>
      <c r="C44" s="2">
        <v>99</v>
      </c>
    </row>
  </sheetData>
  <mergeCells count="3"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RUBRIK PENILAIAN MAKALAH</vt:lpstr>
      <vt:lpstr>RUBRIK PENILAIAN PRESENTASI</vt:lpstr>
      <vt:lpstr>PENILAIAN KINERJA MAHASISWA</vt:lpstr>
      <vt:lpstr>RUBRIK PENILAIAN KELOMPOK</vt:lpstr>
      <vt:lpstr>RUBRIK PENILAIAN INDIVIDU</vt:lpstr>
      <vt:lpstr>PENILAIAN KOMPETENSI 4C</vt:lpstr>
      <vt:lpstr>RUBRIK PENILAIAN PRAKTEK</vt:lpstr>
      <vt:lpstr>PENILAIAN PRAKTEK</vt:lpstr>
      <vt:lpstr>PENILAIAN PRETEST</vt:lpstr>
      <vt:lpstr>PENILAIAN PENINGKATAN BELAJAR</vt:lpstr>
      <vt:lpstr>RINCI NILAI TOPIK 1</vt:lpstr>
      <vt:lpstr>HITUNG PENGELOMPOKAN TOPIK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2019-12-18T04:47:23Z</dcterms:modified>
</cp:coreProperties>
</file>