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s\statement-of-account\input\"/>
    </mc:Choice>
  </mc:AlternateContent>
  <xr:revisionPtr revIDLastSave="0" documentId="13_ncr:1_{4B7AEE8F-5CF4-4507-A88A-68ECEEBC637A}" xr6:coauthVersionLast="40" xr6:coauthVersionMax="40" xr10:uidLastSave="{00000000-0000-0000-0000-000000000000}"/>
  <bookViews>
    <workbookView xWindow="165" yWindow="32760" windowWidth="25605" windowHeight="14520" xr2:uid="{00000000-000D-0000-FFFF-FFFF00000000}"/>
  </bookViews>
  <sheets>
    <sheet name="debit" sheetId="1" r:id="rId1"/>
    <sheet name="催款时间轴" sheetId="2" r:id="rId2"/>
    <sheet name="无格式催款列表" sheetId="3" r:id="rId3"/>
    <sheet name="催款列表" sheetId="5" r:id="rId4"/>
  </sheets>
  <definedNames>
    <definedName name="_xlnm._FilterDatabase" localSheetId="0" hidden="1">debit!$A$1:$J$480</definedName>
    <definedName name="_xlnm._FilterDatabase" localSheetId="3" hidden="1">催款列表!$A$1:$F$409</definedName>
    <definedName name="_xlnm._FilterDatabase" localSheetId="1" hidden="1">催款时间轴!$A$1:$H$60</definedName>
    <definedName name="_xlnm._FilterDatabase" localSheetId="2" hidden="1">无格式催款列表!$A$1:$F$409</definedName>
    <definedName name="companyList">debit!$J$2:$J$524</definedName>
    <definedName name="importList">#REF!</definedName>
    <definedName name="List">无格式催款列表!$A:$A</definedName>
    <definedName name="testList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2" l="1" a="1"/>
  <c r="A2" i="2"/>
  <c r="G2" i="2"/>
  <c r="A3" i="2" a="1"/>
  <c r="A3" i="2"/>
  <c r="G3" i="2"/>
  <c r="A4" i="2" a="1"/>
  <c r="A4" i="2"/>
  <c r="G4" i="2"/>
  <c r="A5" i="2" a="1"/>
  <c r="A5" i="2"/>
  <c r="G5" i="2"/>
  <c r="A6" i="2" a="1"/>
  <c r="A6" i="2"/>
  <c r="G6" i="2"/>
  <c r="A7" i="2" a="1"/>
  <c r="A7" i="2"/>
  <c r="G7" i="2"/>
  <c r="A8" i="2" a="1"/>
  <c r="A8" i="2"/>
  <c r="G8" i="2"/>
  <c r="A9" i="2" a="1"/>
  <c r="A9" i="2"/>
  <c r="G9" i="2"/>
  <c r="A10" i="2" a="1"/>
  <c r="A10" i="2"/>
  <c r="G10" i="2"/>
  <c r="A11" i="2" a="1"/>
  <c r="A11" i="2"/>
  <c r="G11" i="2"/>
  <c r="A12" i="2" a="1"/>
  <c r="A12" i="2"/>
  <c r="G12" i="2"/>
  <c r="A13" i="2" a="1"/>
  <c r="A13" i="2"/>
  <c r="G13" i="2"/>
  <c r="A14" i="2" a="1"/>
  <c r="A14" i="2"/>
  <c r="G14" i="2"/>
  <c r="A15" i="2" a="1"/>
  <c r="A15" i="2"/>
  <c r="G15" i="2"/>
  <c r="A16" i="2" a="1"/>
  <c r="A16" i="2"/>
  <c r="G16" i="2"/>
  <c r="A17" i="2" a="1"/>
  <c r="A17" i="2"/>
  <c r="G17" i="2"/>
  <c r="A18" i="2" a="1"/>
  <c r="A18" i="2"/>
  <c r="G18" i="2"/>
  <c r="A19" i="2" a="1"/>
  <c r="A19" i="2"/>
  <c r="G19" i="2"/>
  <c r="A20" i="2" a="1"/>
  <c r="A20" i="2"/>
  <c r="G20" i="2"/>
  <c r="A21" i="2" a="1"/>
  <c r="A21" i="2"/>
  <c r="G21" i="2"/>
  <c r="A22" i="2" a="1"/>
  <c r="A22" i="2"/>
  <c r="G22" i="2"/>
  <c r="A23" i="2" a="1"/>
  <c r="A23" i="2"/>
  <c r="G23" i="2"/>
  <c r="A24" i="2" a="1"/>
  <c r="A24" i="2"/>
  <c r="G24" i="2"/>
  <c r="A25" i="2" a="1"/>
  <c r="A25" i="2"/>
  <c r="G25" i="2"/>
  <c r="A26" i="2" a="1"/>
  <c r="A26" i="2"/>
  <c r="G26" i="2"/>
  <c r="A27" i="2" a="1"/>
  <c r="A27" i="2"/>
  <c r="G27" i="2"/>
  <c r="A28" i="2" a="1"/>
  <c r="A28" i="2"/>
  <c r="G28" i="2"/>
  <c r="A29" i="2" a="1"/>
  <c r="A29" i="2"/>
  <c r="G29" i="2"/>
  <c r="A30" i="2" a="1"/>
  <c r="A30" i="2"/>
  <c r="G30" i="2"/>
  <c r="A31" i="2" a="1"/>
  <c r="A31" i="2"/>
  <c r="G31" i="2"/>
  <c r="A32" i="2" a="1"/>
  <c r="A32" i="2"/>
  <c r="G32" i="2"/>
  <c r="A33" i="2" a="1"/>
  <c r="A33" i="2"/>
  <c r="G33" i="2"/>
  <c r="A34" i="2" a="1"/>
  <c r="A34" i="2"/>
  <c r="G34" i="2"/>
  <c r="A35" i="2" a="1"/>
  <c r="A35" i="2"/>
  <c r="G35" i="2"/>
  <c r="A36" i="2" a="1"/>
  <c r="A36" i="2"/>
  <c r="G36" i="2"/>
  <c r="A37" i="2" a="1"/>
  <c r="A37" i="2"/>
  <c r="G37" i="2"/>
  <c r="A38" i="2" a="1"/>
  <c r="A38" i="2"/>
  <c r="G38" i="2"/>
  <c r="A39" i="2" a="1"/>
  <c r="A39" i="2"/>
  <c r="G39" i="2"/>
  <c r="A40" i="2" a="1"/>
  <c r="A40" i="2"/>
  <c r="G40" i="2"/>
  <c r="A41" i="2" a="1"/>
  <c r="A41" i="2"/>
  <c r="G41" i="2"/>
  <c r="A42" i="2" a="1"/>
  <c r="A42" i="2"/>
  <c r="G42" i="2"/>
  <c r="A43" i="2" a="1"/>
  <c r="A43" i="2"/>
  <c r="G43" i="2"/>
  <c r="A44" i="2" a="1"/>
  <c r="A44" i="2"/>
  <c r="G44" i="2"/>
  <c r="A45" i="2" a="1"/>
  <c r="A45" i="2"/>
  <c r="G45" i="2"/>
  <c r="A46" i="2" a="1"/>
  <c r="A46" i="2"/>
  <c r="G46" i="2"/>
  <c r="A47" i="2" a="1"/>
  <c r="A47" i="2"/>
  <c r="G47" i="2"/>
  <c r="A48" i="2" a="1"/>
  <c r="A48" i="2"/>
  <c r="G48" i="2"/>
  <c r="A49" i="2" a="1"/>
  <c r="A49" i="2"/>
  <c r="G49" i="2"/>
  <c r="A50" i="2" a="1"/>
  <c r="A50" i="2"/>
  <c r="G50" i="2"/>
  <c r="A51" i="2" a="1"/>
  <c r="A51" i="2"/>
  <c r="G51" i="2"/>
  <c r="A52" i="2" a="1"/>
  <c r="A52" i="2"/>
  <c r="G52" i="2"/>
  <c r="A53" i="2" a="1"/>
  <c r="A53" i="2"/>
  <c r="G53" i="2"/>
  <c r="A54" i="2" a="1"/>
  <c r="A54" i="2"/>
  <c r="G54" i="2"/>
  <c r="A55" i="2" a="1"/>
  <c r="A55" i="2"/>
  <c r="G55" i="2"/>
  <c r="A56" i="2" a="1"/>
  <c r="A56" i="2"/>
  <c r="G56" i="2"/>
  <c r="A57" i="2" a="1"/>
  <c r="A57" i="2"/>
  <c r="G57" i="2"/>
  <c r="A58" i="2" a="1"/>
  <c r="A58" i="2"/>
  <c r="G58" i="2"/>
  <c r="A59" i="2" a="1"/>
  <c r="A59" i="2"/>
  <c r="G59" i="2"/>
  <c r="A60" i="2" a="1"/>
  <c r="A60" i="2"/>
  <c r="G6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H2" i="2"/>
  <c r="A352" i="3"/>
  <c r="B352" i="3"/>
  <c r="C352" i="3"/>
  <c r="D352" i="3"/>
  <c r="E352" i="3"/>
  <c r="F352" i="3"/>
  <c r="A68" i="3"/>
  <c r="B68" i="3"/>
  <c r="C68" i="3"/>
  <c r="D68" i="3"/>
  <c r="E68" i="3"/>
  <c r="F68" i="3"/>
  <c r="A69" i="3"/>
  <c r="B69" i="3"/>
  <c r="C69" i="3"/>
  <c r="D69" i="3"/>
  <c r="E69" i="3"/>
  <c r="F69" i="3"/>
  <c r="A70" i="3"/>
  <c r="B70" i="3"/>
  <c r="C70" i="3"/>
  <c r="D70" i="3"/>
  <c r="E70" i="3"/>
  <c r="F70" i="3"/>
  <c r="A71" i="3"/>
  <c r="B71" i="3"/>
  <c r="C71" i="3"/>
  <c r="D71" i="3"/>
  <c r="E71" i="3"/>
  <c r="F71" i="3"/>
  <c r="A72" i="3"/>
  <c r="B72" i="3"/>
  <c r="C72" i="3"/>
  <c r="D72" i="3"/>
  <c r="E72" i="3"/>
  <c r="F72" i="3"/>
  <c r="A73" i="3"/>
  <c r="B73" i="3"/>
  <c r="C73" i="3"/>
  <c r="D73" i="3"/>
  <c r="E73" i="3"/>
  <c r="F73" i="3"/>
  <c r="A74" i="3"/>
  <c r="B74" i="3"/>
  <c r="C74" i="3"/>
  <c r="D74" i="3"/>
  <c r="E74" i="3"/>
  <c r="F74" i="3"/>
  <c r="A75" i="3"/>
  <c r="B75" i="3"/>
  <c r="C75" i="3"/>
  <c r="D75" i="3"/>
  <c r="E75" i="3"/>
  <c r="F75" i="3"/>
  <c r="A76" i="3"/>
  <c r="B76" i="3"/>
  <c r="C76" i="3"/>
  <c r="D76" i="3"/>
  <c r="E76" i="3"/>
  <c r="F76" i="3"/>
  <c r="A77" i="3"/>
  <c r="B77" i="3"/>
  <c r="C77" i="3"/>
  <c r="D77" i="3"/>
  <c r="E77" i="3"/>
  <c r="F77" i="3"/>
  <c r="A324" i="3"/>
  <c r="B324" i="3"/>
  <c r="C324" i="3"/>
  <c r="D324" i="3"/>
  <c r="E324" i="3"/>
  <c r="F324" i="3"/>
  <c r="A197" i="3"/>
  <c r="B197" i="3"/>
  <c r="C197" i="3"/>
  <c r="D197" i="3"/>
  <c r="E197" i="3"/>
  <c r="F197" i="3"/>
  <c r="A110" i="3"/>
  <c r="B110" i="3"/>
  <c r="C110" i="3"/>
  <c r="D110" i="3"/>
  <c r="E110" i="3"/>
  <c r="F110" i="3"/>
  <c r="A277" i="3"/>
  <c r="B277" i="3"/>
  <c r="C277" i="3"/>
  <c r="D277" i="3"/>
  <c r="E277" i="3"/>
  <c r="F277" i="3"/>
  <c r="A4" i="3"/>
  <c r="B4" i="3"/>
  <c r="C4" i="3"/>
  <c r="D4" i="3"/>
  <c r="E4" i="3"/>
  <c r="F4" i="3"/>
  <c r="A78" i="3"/>
  <c r="B78" i="3"/>
  <c r="C78" i="3"/>
  <c r="D78" i="3"/>
  <c r="E78" i="3"/>
  <c r="F78" i="3"/>
  <c r="A353" i="3"/>
  <c r="B353" i="3"/>
  <c r="C353" i="3"/>
  <c r="D353" i="3"/>
  <c r="E353" i="3"/>
  <c r="F353" i="3"/>
  <c r="A289" i="3"/>
  <c r="B289" i="3"/>
  <c r="C289" i="3"/>
  <c r="D289" i="3"/>
  <c r="E289" i="3"/>
  <c r="F289" i="3"/>
  <c r="A354" i="3"/>
  <c r="B354" i="3"/>
  <c r="C354" i="3"/>
  <c r="D354" i="3"/>
  <c r="E354" i="3"/>
  <c r="F354" i="3"/>
  <c r="A355" i="3"/>
  <c r="B355" i="3"/>
  <c r="C355" i="3"/>
  <c r="D355" i="3"/>
  <c r="E355" i="3"/>
  <c r="F355" i="3"/>
  <c r="A256" i="3"/>
  <c r="B256" i="3"/>
  <c r="C256" i="3"/>
  <c r="D256" i="3"/>
  <c r="E256" i="3"/>
  <c r="F256" i="3"/>
  <c r="A257" i="3"/>
  <c r="B257" i="3"/>
  <c r="C257" i="3"/>
  <c r="D257" i="3"/>
  <c r="E257" i="3"/>
  <c r="F257" i="3"/>
  <c r="A258" i="3"/>
  <c r="B258" i="3"/>
  <c r="C258" i="3"/>
  <c r="D258" i="3"/>
  <c r="E258" i="3"/>
  <c r="F258" i="3"/>
  <c r="A242" i="3"/>
  <c r="B242" i="3"/>
  <c r="C242" i="3"/>
  <c r="D242" i="3"/>
  <c r="E242" i="3"/>
  <c r="F242" i="3"/>
  <c r="A290" i="3"/>
  <c r="B290" i="3"/>
  <c r="C290" i="3"/>
  <c r="D290" i="3"/>
  <c r="E290" i="3"/>
  <c r="F290" i="3"/>
  <c r="A158" i="3"/>
  <c r="B158" i="3"/>
  <c r="C158" i="3"/>
  <c r="D158" i="3"/>
  <c r="E158" i="3"/>
  <c r="F158" i="3"/>
  <c r="A221" i="3"/>
  <c r="B221" i="3"/>
  <c r="C221" i="3"/>
  <c r="D221" i="3"/>
  <c r="E221" i="3"/>
  <c r="F221" i="3"/>
  <c r="A79" i="3"/>
  <c r="B79" i="3"/>
  <c r="C79" i="3"/>
  <c r="D79" i="3"/>
  <c r="E79" i="3"/>
  <c r="F79" i="3"/>
  <c r="A80" i="3"/>
  <c r="B80" i="3"/>
  <c r="C80" i="3"/>
  <c r="D80" i="3"/>
  <c r="E80" i="3"/>
  <c r="F80" i="3"/>
  <c r="A81" i="3"/>
  <c r="B81" i="3"/>
  <c r="C81" i="3"/>
  <c r="D81" i="3"/>
  <c r="E81" i="3"/>
  <c r="F81" i="3"/>
  <c r="A21" i="3"/>
  <c r="B21" i="3"/>
  <c r="C21" i="3"/>
  <c r="D21" i="3"/>
  <c r="E21" i="3"/>
  <c r="F21" i="3"/>
  <c r="A225" i="3"/>
  <c r="B225" i="3"/>
  <c r="C225" i="3"/>
  <c r="D225" i="3"/>
  <c r="E225" i="3"/>
  <c r="F225" i="3"/>
  <c r="A356" i="3"/>
  <c r="B356" i="3"/>
  <c r="C356" i="3"/>
  <c r="D356" i="3"/>
  <c r="E356" i="3"/>
  <c r="F356" i="3"/>
  <c r="A234" i="3"/>
  <c r="B234" i="3"/>
  <c r="C234" i="3"/>
  <c r="D234" i="3"/>
  <c r="E234" i="3"/>
  <c r="F234" i="3"/>
  <c r="A235" i="3"/>
  <c r="B235" i="3"/>
  <c r="C235" i="3"/>
  <c r="D235" i="3"/>
  <c r="E235" i="3"/>
  <c r="F235" i="3"/>
  <c r="A226" i="3"/>
  <c r="B226" i="3"/>
  <c r="C226" i="3"/>
  <c r="D226" i="3"/>
  <c r="E226" i="3"/>
  <c r="F226" i="3"/>
  <c r="A204" i="3"/>
  <c r="B204" i="3"/>
  <c r="C204" i="3"/>
  <c r="D204" i="3"/>
  <c r="E204" i="3"/>
  <c r="F204" i="3"/>
  <c r="A3" i="3"/>
  <c r="B3" i="3"/>
  <c r="C3" i="3"/>
  <c r="D3" i="3"/>
  <c r="E3" i="3"/>
  <c r="F3" i="3"/>
  <c r="A357" i="3"/>
  <c r="B357" i="3"/>
  <c r="C357" i="3"/>
  <c r="D357" i="3"/>
  <c r="E357" i="3"/>
  <c r="F357" i="3"/>
  <c r="A385" i="3"/>
  <c r="B385" i="3"/>
  <c r="C385" i="3"/>
  <c r="D385" i="3"/>
  <c r="E385" i="3"/>
  <c r="F385" i="3"/>
  <c r="A10" i="3"/>
  <c r="B10" i="3"/>
  <c r="C10" i="3"/>
  <c r="D10" i="3"/>
  <c r="E10" i="3"/>
  <c r="F10" i="3"/>
  <c r="A180" i="3"/>
  <c r="B180" i="3"/>
  <c r="C180" i="3"/>
  <c r="D180" i="3"/>
  <c r="E180" i="3"/>
  <c r="F180" i="3"/>
  <c r="A181" i="3"/>
  <c r="B181" i="3"/>
  <c r="C181" i="3"/>
  <c r="D181" i="3"/>
  <c r="E181" i="3"/>
  <c r="F181" i="3"/>
  <c r="A175" i="3"/>
  <c r="B175" i="3"/>
  <c r="C175" i="3"/>
  <c r="D175" i="3"/>
  <c r="E175" i="3"/>
  <c r="F175" i="3"/>
  <c r="A117" i="3"/>
  <c r="B117" i="3"/>
  <c r="C117" i="3"/>
  <c r="D117" i="3"/>
  <c r="E117" i="3"/>
  <c r="F117" i="3"/>
  <c r="A278" i="3"/>
  <c r="B278" i="3"/>
  <c r="C278" i="3"/>
  <c r="D278" i="3"/>
  <c r="E278" i="3"/>
  <c r="F278" i="3"/>
  <c r="A50" i="3"/>
  <c r="B50" i="3"/>
  <c r="C50" i="3"/>
  <c r="D50" i="3"/>
  <c r="E50" i="3"/>
  <c r="F50" i="3"/>
  <c r="A51" i="3"/>
  <c r="B51" i="3"/>
  <c r="C51" i="3"/>
  <c r="D51" i="3"/>
  <c r="E51" i="3"/>
  <c r="F51" i="3"/>
  <c r="A358" i="3"/>
  <c r="B358" i="3"/>
  <c r="C358" i="3"/>
  <c r="D358" i="3"/>
  <c r="E358" i="3"/>
  <c r="F358" i="3"/>
  <c r="A379" i="3"/>
  <c r="B379" i="3"/>
  <c r="C379" i="3"/>
  <c r="D379" i="3"/>
  <c r="E379" i="3"/>
  <c r="F379" i="3"/>
  <c r="A166" i="3"/>
  <c r="B166" i="3"/>
  <c r="C166" i="3"/>
  <c r="D166" i="3"/>
  <c r="E166" i="3"/>
  <c r="F166" i="3"/>
  <c r="A22" i="3"/>
  <c r="B22" i="3"/>
  <c r="C22" i="3"/>
  <c r="D22" i="3"/>
  <c r="E22" i="3"/>
  <c r="F22" i="3"/>
  <c r="A82" i="3"/>
  <c r="B82" i="3"/>
  <c r="C82" i="3"/>
  <c r="D82" i="3"/>
  <c r="E82" i="3"/>
  <c r="F82" i="3"/>
  <c r="A118" i="3"/>
  <c r="B118" i="3"/>
  <c r="C118" i="3"/>
  <c r="D118" i="3"/>
  <c r="E118" i="3"/>
  <c r="F118" i="3"/>
  <c r="A291" i="3"/>
  <c r="B291" i="3"/>
  <c r="C291" i="3"/>
  <c r="D291" i="3"/>
  <c r="E291" i="3"/>
  <c r="F291" i="3"/>
  <c r="A387" i="3"/>
  <c r="B387" i="3"/>
  <c r="C387" i="3"/>
  <c r="D387" i="3"/>
  <c r="E387" i="3"/>
  <c r="F387" i="3"/>
  <c r="A292" i="3"/>
  <c r="B292" i="3"/>
  <c r="C292" i="3"/>
  <c r="D292" i="3"/>
  <c r="E292" i="3"/>
  <c r="F292" i="3"/>
  <c r="A243" i="3"/>
  <c r="B243" i="3"/>
  <c r="C243" i="3"/>
  <c r="D243" i="3"/>
  <c r="E243" i="3"/>
  <c r="F243" i="3"/>
  <c r="A359" i="3"/>
  <c r="B359" i="3"/>
  <c r="C359" i="3"/>
  <c r="D359" i="3"/>
  <c r="E359" i="3"/>
  <c r="F359" i="3"/>
  <c r="A167" i="3"/>
  <c r="B167" i="3"/>
  <c r="C167" i="3"/>
  <c r="D167" i="3"/>
  <c r="E167" i="3"/>
  <c r="F167" i="3"/>
  <c r="A270" i="3"/>
  <c r="B270" i="3"/>
  <c r="C270" i="3"/>
  <c r="D270" i="3"/>
  <c r="E270" i="3"/>
  <c r="F270" i="3"/>
  <c r="A328" i="3"/>
  <c r="B328" i="3"/>
  <c r="C328" i="3"/>
  <c r="D328" i="3"/>
  <c r="E328" i="3"/>
  <c r="F328" i="3"/>
  <c r="A83" i="3"/>
  <c r="B83" i="3"/>
  <c r="C83" i="3"/>
  <c r="D83" i="3"/>
  <c r="E83" i="3"/>
  <c r="F83" i="3"/>
  <c r="A52" i="3"/>
  <c r="B52" i="3"/>
  <c r="C52" i="3"/>
  <c r="D52" i="3"/>
  <c r="E52" i="3"/>
  <c r="F52" i="3"/>
  <c r="A360" i="3"/>
  <c r="B360" i="3"/>
  <c r="C360" i="3"/>
  <c r="D360" i="3"/>
  <c r="E360" i="3"/>
  <c r="F360" i="3"/>
  <c r="A361" i="3"/>
  <c r="B361" i="3"/>
  <c r="C361" i="3"/>
  <c r="D361" i="3"/>
  <c r="E361" i="3"/>
  <c r="F361" i="3"/>
  <c r="A259" i="3"/>
  <c r="B259" i="3"/>
  <c r="C259" i="3"/>
  <c r="D259" i="3"/>
  <c r="E259" i="3"/>
  <c r="F259" i="3"/>
  <c r="A362" i="3"/>
  <c r="B362" i="3"/>
  <c r="C362" i="3"/>
  <c r="D362" i="3"/>
  <c r="E362" i="3"/>
  <c r="F362" i="3"/>
  <c r="A198" i="3"/>
  <c r="B198" i="3"/>
  <c r="C198" i="3"/>
  <c r="D198" i="3"/>
  <c r="E198" i="3"/>
  <c r="F198" i="3"/>
  <c r="A244" i="3"/>
  <c r="B244" i="3"/>
  <c r="C244" i="3"/>
  <c r="D244" i="3"/>
  <c r="E244" i="3"/>
  <c r="F244" i="3"/>
  <c r="A245" i="3"/>
  <c r="B245" i="3"/>
  <c r="C245" i="3"/>
  <c r="D245" i="3"/>
  <c r="E245" i="3"/>
  <c r="F245" i="3"/>
  <c r="A346" i="3"/>
  <c r="B346" i="3"/>
  <c r="C346" i="3"/>
  <c r="D346" i="3"/>
  <c r="E346" i="3"/>
  <c r="F346" i="3"/>
  <c r="A199" i="3"/>
  <c r="B199" i="3"/>
  <c r="C199" i="3"/>
  <c r="D199" i="3"/>
  <c r="E199" i="3"/>
  <c r="F199" i="3"/>
  <c r="A119" i="3"/>
  <c r="B119" i="3"/>
  <c r="C119" i="3"/>
  <c r="D119" i="3"/>
  <c r="E119" i="3"/>
  <c r="F119" i="3"/>
  <c r="A363" i="3"/>
  <c r="B363" i="3"/>
  <c r="C363" i="3"/>
  <c r="D363" i="3"/>
  <c r="E363" i="3"/>
  <c r="F363" i="3"/>
  <c r="A159" i="3"/>
  <c r="B159" i="3"/>
  <c r="C159" i="3"/>
  <c r="D159" i="3"/>
  <c r="E159" i="3"/>
  <c r="F159" i="3"/>
  <c r="A364" i="3"/>
  <c r="B364" i="3"/>
  <c r="C364" i="3"/>
  <c r="D364" i="3"/>
  <c r="E364" i="3"/>
  <c r="F364" i="3"/>
  <c r="A64" i="3"/>
  <c r="B64" i="3"/>
  <c r="C64" i="3"/>
  <c r="D64" i="3"/>
  <c r="E64" i="3"/>
  <c r="F64" i="3"/>
  <c r="A227" i="3"/>
  <c r="B227" i="3"/>
  <c r="C227" i="3"/>
  <c r="D227" i="3"/>
  <c r="E227" i="3"/>
  <c r="F227" i="3"/>
  <c r="A23" i="3"/>
  <c r="B23" i="3"/>
  <c r="C23" i="3"/>
  <c r="D23" i="3"/>
  <c r="E23" i="3"/>
  <c r="F23" i="3"/>
  <c r="A380" i="3"/>
  <c r="B380" i="3"/>
  <c r="C380" i="3"/>
  <c r="D380" i="3"/>
  <c r="E380" i="3"/>
  <c r="F380" i="3"/>
  <c r="A325" i="3"/>
  <c r="B325" i="3"/>
  <c r="C325" i="3"/>
  <c r="D325" i="3"/>
  <c r="E325" i="3"/>
  <c r="F325" i="3"/>
  <c r="A120" i="3"/>
  <c r="B120" i="3"/>
  <c r="C120" i="3"/>
  <c r="D120" i="3"/>
  <c r="E120" i="3"/>
  <c r="F120" i="3"/>
  <c r="A293" i="3"/>
  <c r="B293" i="3"/>
  <c r="C293" i="3"/>
  <c r="D293" i="3"/>
  <c r="E293" i="3"/>
  <c r="F293" i="3"/>
  <c r="A365" i="3"/>
  <c r="B365" i="3"/>
  <c r="C365" i="3"/>
  <c r="D365" i="3"/>
  <c r="E365" i="3"/>
  <c r="F365" i="3"/>
  <c r="A366" i="3"/>
  <c r="B366" i="3"/>
  <c r="C366" i="3"/>
  <c r="D366" i="3"/>
  <c r="E366" i="3"/>
  <c r="F366" i="3"/>
  <c r="A111" i="3"/>
  <c r="B111" i="3"/>
  <c r="C111" i="3"/>
  <c r="D111" i="3"/>
  <c r="E111" i="3"/>
  <c r="F111" i="3"/>
  <c r="A337" i="3"/>
  <c r="B337" i="3"/>
  <c r="C337" i="3"/>
  <c r="D337" i="3"/>
  <c r="E337" i="3"/>
  <c r="F337" i="3"/>
  <c r="A338" i="3"/>
  <c r="B338" i="3"/>
  <c r="C338" i="3"/>
  <c r="D338" i="3"/>
  <c r="E338" i="3"/>
  <c r="F338" i="3"/>
  <c r="A339" i="3"/>
  <c r="B339" i="3"/>
  <c r="C339" i="3"/>
  <c r="D339" i="3"/>
  <c r="E339" i="3"/>
  <c r="F339" i="3"/>
  <c r="A340" i="3"/>
  <c r="B340" i="3"/>
  <c r="C340" i="3"/>
  <c r="D340" i="3"/>
  <c r="E340" i="3"/>
  <c r="F340" i="3"/>
  <c r="A288" i="3"/>
  <c r="B288" i="3"/>
  <c r="C288" i="3"/>
  <c r="D288" i="3"/>
  <c r="E288" i="3"/>
  <c r="F288" i="3"/>
  <c r="A294" i="3"/>
  <c r="B294" i="3"/>
  <c r="C294" i="3"/>
  <c r="D294" i="3"/>
  <c r="E294" i="3"/>
  <c r="F294" i="3"/>
  <c r="A121" i="3"/>
  <c r="B121" i="3"/>
  <c r="C121" i="3"/>
  <c r="D121" i="3"/>
  <c r="E121" i="3"/>
  <c r="F121" i="3"/>
  <c r="A367" i="3"/>
  <c r="B367" i="3"/>
  <c r="C367" i="3"/>
  <c r="D367" i="3"/>
  <c r="E367" i="3"/>
  <c r="F367" i="3"/>
  <c r="A388" i="3"/>
  <c r="B388" i="3"/>
  <c r="C388" i="3"/>
  <c r="D388" i="3"/>
  <c r="E388" i="3"/>
  <c r="F388" i="3"/>
  <c r="A236" i="3"/>
  <c r="B236" i="3"/>
  <c r="C236" i="3"/>
  <c r="D236" i="3"/>
  <c r="E236" i="3"/>
  <c r="F236" i="3"/>
  <c r="A84" i="3"/>
  <c r="B84" i="3"/>
  <c r="C84" i="3"/>
  <c r="D84" i="3"/>
  <c r="E84" i="3"/>
  <c r="F84" i="3"/>
  <c r="A408" i="3"/>
  <c r="B408" i="3"/>
  <c r="C408" i="3"/>
  <c r="D408" i="3"/>
  <c r="E408" i="3"/>
  <c r="F408" i="3"/>
  <c r="A272" i="3"/>
  <c r="B272" i="3"/>
  <c r="C272" i="3"/>
  <c r="D272" i="3"/>
  <c r="E272" i="3"/>
  <c r="F272" i="3"/>
  <c r="A295" i="3"/>
  <c r="B295" i="3"/>
  <c r="C295" i="3"/>
  <c r="D295" i="3"/>
  <c r="E295" i="3"/>
  <c r="F295" i="3"/>
  <c r="A335" i="3"/>
  <c r="B335" i="3"/>
  <c r="C335" i="3"/>
  <c r="D335" i="3"/>
  <c r="E335" i="3"/>
  <c r="F335" i="3"/>
  <c r="A336" i="3"/>
  <c r="B336" i="3"/>
  <c r="C336" i="3"/>
  <c r="D336" i="3"/>
  <c r="E336" i="3"/>
  <c r="F336" i="3"/>
  <c r="A343" i="3"/>
  <c r="B343" i="3"/>
  <c r="C343" i="3"/>
  <c r="D343" i="3"/>
  <c r="E343" i="3"/>
  <c r="F343" i="3"/>
  <c r="A168" i="3"/>
  <c r="B168" i="3"/>
  <c r="C168" i="3"/>
  <c r="D168" i="3"/>
  <c r="E168" i="3"/>
  <c r="F168" i="3"/>
  <c r="A85" i="3"/>
  <c r="B85" i="3"/>
  <c r="C85" i="3"/>
  <c r="D85" i="3"/>
  <c r="E85" i="3"/>
  <c r="F85" i="3"/>
  <c r="A86" i="3"/>
  <c r="B86" i="3"/>
  <c r="C86" i="3"/>
  <c r="D86" i="3"/>
  <c r="E86" i="3"/>
  <c r="F86" i="3"/>
  <c r="A24" i="3"/>
  <c r="B24" i="3"/>
  <c r="C24" i="3"/>
  <c r="D24" i="3"/>
  <c r="E24" i="3"/>
  <c r="F24" i="3"/>
  <c r="A260" i="3"/>
  <c r="B260" i="3"/>
  <c r="C260" i="3"/>
  <c r="D260" i="3"/>
  <c r="E260" i="3"/>
  <c r="F260" i="3"/>
  <c r="A279" i="3"/>
  <c r="B279" i="3"/>
  <c r="C279" i="3"/>
  <c r="D279" i="3"/>
  <c r="E279" i="3"/>
  <c r="F279" i="3"/>
  <c r="A326" i="3"/>
  <c r="B326" i="3"/>
  <c r="C326" i="3"/>
  <c r="D326" i="3"/>
  <c r="E326" i="3"/>
  <c r="F326" i="3"/>
  <c r="A59" i="3"/>
  <c r="B59" i="3"/>
  <c r="C59" i="3"/>
  <c r="D59" i="3"/>
  <c r="E59" i="3"/>
  <c r="F59" i="3"/>
  <c r="A205" i="3"/>
  <c r="B205" i="3"/>
  <c r="C205" i="3"/>
  <c r="D205" i="3"/>
  <c r="E205" i="3"/>
  <c r="F205" i="3"/>
  <c r="A228" i="3"/>
  <c r="B228" i="3"/>
  <c r="C228" i="3"/>
  <c r="D228" i="3"/>
  <c r="E228" i="3"/>
  <c r="F228" i="3"/>
  <c r="A87" i="3"/>
  <c r="B87" i="3"/>
  <c r="C87" i="3"/>
  <c r="D87" i="3"/>
  <c r="E87" i="3"/>
  <c r="F87" i="3"/>
  <c r="A231" i="3"/>
  <c r="B231" i="3"/>
  <c r="C231" i="3"/>
  <c r="D231" i="3"/>
  <c r="E231" i="3"/>
  <c r="F231" i="3"/>
  <c r="A253" i="3"/>
  <c r="B253" i="3"/>
  <c r="C253" i="3"/>
  <c r="D253" i="3"/>
  <c r="E253" i="3"/>
  <c r="F253" i="3"/>
  <c r="A88" i="3"/>
  <c r="B88" i="3"/>
  <c r="C88" i="3"/>
  <c r="D88" i="3"/>
  <c r="E88" i="3"/>
  <c r="F88" i="3"/>
  <c r="A9" i="3"/>
  <c r="B9" i="3"/>
  <c r="C9" i="3"/>
  <c r="D9" i="3"/>
  <c r="E9" i="3"/>
  <c r="F9" i="3"/>
  <c r="A237" i="3"/>
  <c r="B237" i="3"/>
  <c r="C237" i="3"/>
  <c r="D237" i="3"/>
  <c r="E237" i="3"/>
  <c r="F237" i="3"/>
  <c r="A122" i="3"/>
  <c r="B122" i="3"/>
  <c r="C122" i="3"/>
  <c r="D122" i="3"/>
  <c r="E122" i="3"/>
  <c r="F122" i="3"/>
  <c r="A65" i="3"/>
  <c r="B65" i="3"/>
  <c r="C65" i="3"/>
  <c r="D65" i="3"/>
  <c r="E65" i="3"/>
  <c r="F65" i="3"/>
  <c r="A409" i="3"/>
  <c r="B409" i="3"/>
  <c r="C409" i="3"/>
  <c r="D409" i="3"/>
  <c r="E409" i="3"/>
  <c r="F409" i="3"/>
  <c r="A182" i="3"/>
  <c r="B182" i="3"/>
  <c r="C182" i="3"/>
  <c r="D182" i="3"/>
  <c r="E182" i="3"/>
  <c r="F182" i="3"/>
  <c r="A104" i="3"/>
  <c r="B104" i="3"/>
  <c r="C104" i="3"/>
  <c r="D104" i="3"/>
  <c r="E104" i="3"/>
  <c r="F104" i="3"/>
  <c r="A66" i="3"/>
  <c r="B66" i="3"/>
  <c r="C66" i="3"/>
  <c r="D66" i="3"/>
  <c r="E66" i="3"/>
  <c r="F66" i="3"/>
  <c r="A112" i="3"/>
  <c r="B112" i="3"/>
  <c r="C112" i="3"/>
  <c r="D112" i="3"/>
  <c r="E112" i="3"/>
  <c r="F112" i="3"/>
  <c r="A296" i="3"/>
  <c r="B296" i="3"/>
  <c r="C296" i="3"/>
  <c r="D296" i="3"/>
  <c r="E296" i="3"/>
  <c r="F296" i="3"/>
  <c r="A341" i="3"/>
  <c r="B341" i="3"/>
  <c r="C341" i="3"/>
  <c r="D341" i="3"/>
  <c r="E341" i="3"/>
  <c r="F341" i="3"/>
  <c r="A176" i="3"/>
  <c r="B176" i="3"/>
  <c r="C176" i="3"/>
  <c r="D176" i="3"/>
  <c r="E176" i="3"/>
  <c r="F176" i="3"/>
  <c r="A169" i="3"/>
  <c r="B169" i="3"/>
  <c r="C169" i="3"/>
  <c r="D169" i="3"/>
  <c r="E169" i="3"/>
  <c r="F169" i="3"/>
  <c r="A280" i="3"/>
  <c r="B280" i="3"/>
  <c r="C280" i="3"/>
  <c r="D280" i="3"/>
  <c r="E280" i="3"/>
  <c r="F280" i="3"/>
  <c r="A67" i="3"/>
  <c r="B67" i="3"/>
  <c r="C67" i="3"/>
  <c r="D67" i="3"/>
  <c r="E67" i="3"/>
  <c r="F67" i="3"/>
  <c r="A261" i="3"/>
  <c r="B261" i="3"/>
  <c r="C261" i="3"/>
  <c r="D261" i="3"/>
  <c r="E261" i="3"/>
  <c r="F261" i="3"/>
  <c r="A297" i="3"/>
  <c r="B297" i="3"/>
  <c r="C297" i="3"/>
  <c r="D297" i="3"/>
  <c r="E297" i="3"/>
  <c r="F297" i="3"/>
  <c r="A89" i="3"/>
  <c r="B89" i="3"/>
  <c r="C89" i="3"/>
  <c r="D89" i="3"/>
  <c r="E89" i="3"/>
  <c r="F89" i="3"/>
  <c r="A6" i="3"/>
  <c r="B6" i="3"/>
  <c r="C6" i="3"/>
  <c r="D6" i="3"/>
  <c r="E6" i="3"/>
  <c r="F6" i="3"/>
  <c r="A183" i="3"/>
  <c r="B183" i="3"/>
  <c r="C183" i="3"/>
  <c r="D183" i="3"/>
  <c r="E183" i="3"/>
  <c r="F183" i="3"/>
  <c r="A254" i="3"/>
  <c r="B254" i="3"/>
  <c r="C254" i="3"/>
  <c r="D254" i="3"/>
  <c r="E254" i="3"/>
  <c r="F254" i="3"/>
  <c r="A381" i="3"/>
  <c r="B381" i="3"/>
  <c r="C381" i="3"/>
  <c r="D381" i="3"/>
  <c r="E381" i="3"/>
  <c r="F381" i="3"/>
  <c r="A25" i="3"/>
  <c r="B25" i="3"/>
  <c r="C25" i="3"/>
  <c r="D25" i="3"/>
  <c r="E25" i="3"/>
  <c r="F25" i="3"/>
  <c r="A90" i="3"/>
  <c r="B90" i="3"/>
  <c r="C90" i="3"/>
  <c r="D90" i="3"/>
  <c r="E90" i="3"/>
  <c r="F90" i="3"/>
  <c r="A368" i="3"/>
  <c r="B368" i="3"/>
  <c r="C368" i="3"/>
  <c r="D368" i="3"/>
  <c r="E368" i="3"/>
  <c r="F368" i="3"/>
  <c r="A282" i="3"/>
  <c r="B282" i="3"/>
  <c r="C282" i="3"/>
  <c r="D282" i="3"/>
  <c r="E282" i="3"/>
  <c r="F282" i="3"/>
  <c r="A184" i="3"/>
  <c r="B184" i="3"/>
  <c r="C184" i="3"/>
  <c r="D184" i="3"/>
  <c r="E184" i="3"/>
  <c r="F184" i="3"/>
  <c r="A91" i="3"/>
  <c r="B91" i="3"/>
  <c r="C91" i="3"/>
  <c r="D91" i="3"/>
  <c r="E91" i="3"/>
  <c r="F91" i="3"/>
  <c r="A113" i="3"/>
  <c r="B113" i="3"/>
  <c r="C113" i="3"/>
  <c r="D113" i="3"/>
  <c r="E113" i="3"/>
  <c r="F113" i="3"/>
  <c r="A123" i="3"/>
  <c r="B123" i="3"/>
  <c r="C123" i="3"/>
  <c r="D123" i="3"/>
  <c r="E123" i="3"/>
  <c r="F123" i="3"/>
  <c r="A382" i="3"/>
  <c r="B382" i="3"/>
  <c r="C382" i="3"/>
  <c r="D382" i="3"/>
  <c r="E382" i="3"/>
  <c r="F382" i="3"/>
  <c r="A177" i="3"/>
  <c r="B177" i="3"/>
  <c r="C177" i="3"/>
  <c r="D177" i="3"/>
  <c r="E177" i="3"/>
  <c r="F177" i="3"/>
  <c r="A178" i="3"/>
  <c r="B178" i="3"/>
  <c r="C178" i="3"/>
  <c r="D178" i="3"/>
  <c r="E178" i="3"/>
  <c r="F178" i="3"/>
  <c r="A206" i="3"/>
  <c r="B206" i="3"/>
  <c r="C206" i="3"/>
  <c r="D206" i="3"/>
  <c r="E206" i="3"/>
  <c r="F206" i="3"/>
  <c r="A389" i="3"/>
  <c r="B389" i="3"/>
  <c r="C389" i="3"/>
  <c r="D389" i="3"/>
  <c r="E389" i="3"/>
  <c r="F389" i="3"/>
  <c r="A5" i="3"/>
  <c r="B5" i="3"/>
  <c r="C5" i="3"/>
  <c r="D5" i="3"/>
  <c r="E5" i="3"/>
  <c r="F5" i="3"/>
  <c r="A92" i="3"/>
  <c r="B92" i="3"/>
  <c r="C92" i="3"/>
  <c r="D92" i="3"/>
  <c r="E92" i="3"/>
  <c r="F92" i="3"/>
  <c r="A170" i="3"/>
  <c r="B170" i="3"/>
  <c r="C170" i="3"/>
  <c r="D170" i="3"/>
  <c r="E170" i="3"/>
  <c r="F170" i="3"/>
  <c r="A60" i="3"/>
  <c r="B60" i="3"/>
  <c r="C60" i="3"/>
  <c r="D60" i="3"/>
  <c r="E60" i="3"/>
  <c r="F60" i="3"/>
  <c r="A207" i="3"/>
  <c r="B207" i="3"/>
  <c r="C207" i="3"/>
  <c r="D207" i="3"/>
  <c r="E207" i="3"/>
  <c r="F207" i="3"/>
  <c r="A11" i="3"/>
  <c r="B11" i="3"/>
  <c r="C11" i="3"/>
  <c r="D11" i="3"/>
  <c r="E11" i="3"/>
  <c r="F11" i="3"/>
  <c r="A160" i="3"/>
  <c r="B160" i="3"/>
  <c r="C160" i="3"/>
  <c r="D160" i="3"/>
  <c r="E160" i="3"/>
  <c r="F160" i="3"/>
  <c r="A190" i="3"/>
  <c r="B190" i="3"/>
  <c r="C190" i="3"/>
  <c r="D190" i="3"/>
  <c r="E190" i="3"/>
  <c r="F190" i="3"/>
  <c r="A390" i="3"/>
  <c r="B390" i="3"/>
  <c r="C390" i="3"/>
  <c r="D390" i="3"/>
  <c r="E390" i="3"/>
  <c r="F390" i="3"/>
  <c r="A276" i="3"/>
  <c r="B276" i="3"/>
  <c r="C276" i="3"/>
  <c r="D276" i="3"/>
  <c r="E276" i="3"/>
  <c r="F276" i="3"/>
  <c r="A383" i="3"/>
  <c r="B383" i="3"/>
  <c r="C383" i="3"/>
  <c r="D383" i="3"/>
  <c r="E383" i="3"/>
  <c r="F383" i="3"/>
  <c r="A369" i="3"/>
  <c r="B369" i="3"/>
  <c r="C369" i="3"/>
  <c r="D369" i="3"/>
  <c r="E369" i="3"/>
  <c r="F369" i="3"/>
  <c r="A287" i="3"/>
  <c r="B287" i="3"/>
  <c r="C287" i="3"/>
  <c r="D287" i="3"/>
  <c r="E287" i="3"/>
  <c r="F287" i="3"/>
  <c r="A124" i="3"/>
  <c r="B124" i="3"/>
  <c r="C124" i="3"/>
  <c r="D124" i="3"/>
  <c r="E124" i="3"/>
  <c r="F124" i="3"/>
  <c r="A93" i="3"/>
  <c r="B93" i="3"/>
  <c r="C93" i="3"/>
  <c r="D93" i="3"/>
  <c r="E93" i="3"/>
  <c r="F93" i="3"/>
  <c r="A281" i="3"/>
  <c r="B281" i="3"/>
  <c r="C281" i="3"/>
  <c r="D281" i="3"/>
  <c r="E281" i="3"/>
  <c r="F281" i="3"/>
  <c r="A262" i="3"/>
  <c r="B262" i="3"/>
  <c r="C262" i="3"/>
  <c r="D262" i="3"/>
  <c r="E262" i="3"/>
  <c r="F262" i="3"/>
  <c r="A391" i="3"/>
  <c r="B391" i="3"/>
  <c r="C391" i="3"/>
  <c r="D391" i="3"/>
  <c r="E391" i="3"/>
  <c r="F391" i="3"/>
  <c r="A238" i="3"/>
  <c r="B238" i="3"/>
  <c r="C238" i="3"/>
  <c r="D238" i="3"/>
  <c r="E238" i="3"/>
  <c r="F238" i="3"/>
  <c r="A239" i="3"/>
  <c r="B239" i="3"/>
  <c r="C239" i="3"/>
  <c r="D239" i="3"/>
  <c r="E239" i="3"/>
  <c r="F239" i="3"/>
  <c r="A26" i="3"/>
  <c r="B26" i="3"/>
  <c r="C26" i="3"/>
  <c r="D26" i="3"/>
  <c r="E26" i="3"/>
  <c r="F26" i="3"/>
  <c r="A347" i="3"/>
  <c r="B347" i="3"/>
  <c r="C347" i="3"/>
  <c r="D347" i="3"/>
  <c r="E347" i="3"/>
  <c r="F347" i="3"/>
  <c r="A316" i="3"/>
  <c r="B316" i="3"/>
  <c r="C316" i="3"/>
  <c r="D316" i="3"/>
  <c r="E316" i="3"/>
  <c r="F316" i="3"/>
  <c r="A94" i="3"/>
  <c r="B94" i="3"/>
  <c r="C94" i="3"/>
  <c r="D94" i="3"/>
  <c r="E94" i="3"/>
  <c r="F94" i="3"/>
  <c r="A95" i="3"/>
  <c r="B95" i="3"/>
  <c r="C95" i="3"/>
  <c r="D95" i="3"/>
  <c r="E95" i="3"/>
  <c r="F95" i="3"/>
  <c r="A105" i="3"/>
  <c r="B105" i="3"/>
  <c r="C105" i="3"/>
  <c r="D105" i="3"/>
  <c r="E105" i="3"/>
  <c r="F105" i="3"/>
  <c r="A96" i="3"/>
  <c r="B96" i="3"/>
  <c r="C96" i="3"/>
  <c r="D96" i="3"/>
  <c r="E96" i="3"/>
  <c r="F96" i="3"/>
  <c r="A392" i="3"/>
  <c r="B392" i="3"/>
  <c r="C392" i="3"/>
  <c r="D392" i="3"/>
  <c r="E392" i="3"/>
  <c r="F392" i="3"/>
  <c r="A370" i="3"/>
  <c r="B370" i="3"/>
  <c r="C370" i="3"/>
  <c r="D370" i="3"/>
  <c r="E370" i="3"/>
  <c r="F370" i="3"/>
  <c r="A97" i="3"/>
  <c r="B97" i="3"/>
  <c r="C97" i="3"/>
  <c r="D97" i="3"/>
  <c r="E97" i="3"/>
  <c r="F97" i="3"/>
  <c r="A371" i="3"/>
  <c r="B371" i="3"/>
  <c r="C371" i="3"/>
  <c r="D371" i="3"/>
  <c r="E371" i="3"/>
  <c r="F371" i="3"/>
  <c r="A125" i="3"/>
  <c r="B125" i="3"/>
  <c r="C125" i="3"/>
  <c r="D125" i="3"/>
  <c r="E125" i="3"/>
  <c r="F125" i="3"/>
  <c r="A98" i="3"/>
  <c r="B98" i="3"/>
  <c r="C98" i="3"/>
  <c r="D98" i="3"/>
  <c r="E98" i="3"/>
  <c r="F98" i="3"/>
  <c r="A329" i="3"/>
  <c r="B329" i="3"/>
  <c r="C329" i="3"/>
  <c r="D329" i="3"/>
  <c r="E329" i="3"/>
  <c r="F329" i="3"/>
  <c r="A330" i="3"/>
  <c r="B330" i="3"/>
  <c r="C330" i="3"/>
  <c r="D330" i="3"/>
  <c r="E330" i="3"/>
  <c r="F330" i="3"/>
  <c r="A12" i="3"/>
  <c r="B12" i="3"/>
  <c r="C12" i="3"/>
  <c r="D12" i="3"/>
  <c r="E12" i="3"/>
  <c r="F12" i="3"/>
  <c r="A106" i="3"/>
  <c r="B106" i="3"/>
  <c r="C106" i="3"/>
  <c r="D106" i="3"/>
  <c r="E106" i="3"/>
  <c r="F106" i="3"/>
  <c r="A372" i="3"/>
  <c r="B372" i="3"/>
  <c r="C372" i="3"/>
  <c r="D372" i="3"/>
  <c r="E372" i="3"/>
  <c r="F372" i="3"/>
  <c r="A263" i="3"/>
  <c r="B263" i="3"/>
  <c r="C263" i="3"/>
  <c r="D263" i="3"/>
  <c r="E263" i="3"/>
  <c r="F263" i="3"/>
  <c r="A232" i="3"/>
  <c r="B232" i="3"/>
  <c r="C232" i="3"/>
  <c r="D232" i="3"/>
  <c r="E232" i="3"/>
  <c r="F232" i="3"/>
  <c r="A233" i="3"/>
  <c r="B233" i="3"/>
  <c r="C233" i="3"/>
  <c r="D233" i="3"/>
  <c r="E233" i="3"/>
  <c r="F233" i="3"/>
  <c r="A126" i="3"/>
  <c r="B126" i="3"/>
  <c r="C126" i="3"/>
  <c r="D126" i="3"/>
  <c r="E126" i="3"/>
  <c r="F126" i="3"/>
  <c r="A127" i="3"/>
  <c r="B127" i="3"/>
  <c r="C127" i="3"/>
  <c r="D127" i="3"/>
  <c r="E127" i="3"/>
  <c r="F127" i="3"/>
  <c r="A114" i="3"/>
  <c r="B114" i="3"/>
  <c r="C114" i="3"/>
  <c r="D114" i="3"/>
  <c r="E114" i="3"/>
  <c r="F114" i="3"/>
  <c r="A27" i="3"/>
  <c r="B27" i="3"/>
  <c r="C27" i="3"/>
  <c r="D27" i="3"/>
  <c r="E27" i="3"/>
  <c r="F27" i="3"/>
  <c r="A264" i="3"/>
  <c r="B264" i="3"/>
  <c r="C264" i="3"/>
  <c r="D264" i="3"/>
  <c r="E264" i="3"/>
  <c r="F264" i="3"/>
  <c r="A265" i="3"/>
  <c r="B265" i="3"/>
  <c r="C265" i="3"/>
  <c r="D265" i="3"/>
  <c r="E265" i="3"/>
  <c r="F265" i="3"/>
  <c r="A99" i="3"/>
  <c r="B99" i="3"/>
  <c r="C99" i="3"/>
  <c r="D99" i="3"/>
  <c r="E99" i="3"/>
  <c r="F99" i="3"/>
  <c r="A18" i="3"/>
  <c r="B18" i="3"/>
  <c r="C18" i="3"/>
  <c r="D18" i="3"/>
  <c r="E18" i="3"/>
  <c r="F18" i="3"/>
  <c r="A384" i="3"/>
  <c r="B384" i="3"/>
  <c r="C384" i="3"/>
  <c r="D384" i="3"/>
  <c r="E384" i="3"/>
  <c r="F384" i="3"/>
  <c r="A331" i="3"/>
  <c r="B331" i="3"/>
  <c r="C331" i="3"/>
  <c r="D331" i="3"/>
  <c r="E331" i="3"/>
  <c r="F331" i="3"/>
  <c r="A246" i="3"/>
  <c r="B246" i="3"/>
  <c r="C246" i="3"/>
  <c r="D246" i="3"/>
  <c r="E246" i="3"/>
  <c r="F246" i="3"/>
  <c r="A373" i="3"/>
  <c r="B373" i="3"/>
  <c r="C373" i="3"/>
  <c r="D373" i="3"/>
  <c r="E373" i="3"/>
  <c r="F373" i="3"/>
  <c r="A161" i="3"/>
  <c r="B161" i="3"/>
  <c r="C161" i="3"/>
  <c r="D161" i="3"/>
  <c r="E161" i="3"/>
  <c r="F161" i="3"/>
  <c r="A13" i="3"/>
  <c r="B13" i="3"/>
  <c r="C13" i="3"/>
  <c r="D13" i="3"/>
  <c r="E13" i="3"/>
  <c r="F13" i="3"/>
  <c r="A63" i="3"/>
  <c r="B63" i="3"/>
  <c r="C63" i="3"/>
  <c r="D63" i="3"/>
  <c r="E63" i="3"/>
  <c r="F63" i="3"/>
  <c r="A317" i="3"/>
  <c r="B317" i="3"/>
  <c r="C317" i="3"/>
  <c r="D317" i="3"/>
  <c r="E317" i="3"/>
  <c r="F317" i="3"/>
  <c r="A348" i="3"/>
  <c r="B348" i="3"/>
  <c r="C348" i="3"/>
  <c r="D348" i="3"/>
  <c r="E348" i="3"/>
  <c r="F348" i="3"/>
  <c r="A386" i="3"/>
  <c r="B386" i="3"/>
  <c r="C386" i="3"/>
  <c r="D386" i="3"/>
  <c r="E386" i="3"/>
  <c r="F386" i="3"/>
  <c r="A349" i="3"/>
  <c r="B349" i="3"/>
  <c r="C349" i="3"/>
  <c r="D349" i="3"/>
  <c r="E349" i="3"/>
  <c r="F349" i="3"/>
  <c r="A208" i="3"/>
  <c r="B208" i="3"/>
  <c r="C208" i="3"/>
  <c r="D208" i="3"/>
  <c r="E208" i="3"/>
  <c r="F208" i="3"/>
  <c r="A115" i="3"/>
  <c r="B115" i="3"/>
  <c r="C115" i="3"/>
  <c r="D115" i="3"/>
  <c r="E115" i="3"/>
  <c r="F115" i="3"/>
  <c r="A374" i="3"/>
  <c r="B374" i="3"/>
  <c r="C374" i="3"/>
  <c r="D374" i="3"/>
  <c r="E374" i="3"/>
  <c r="F374" i="3"/>
  <c r="A107" i="3"/>
  <c r="B107" i="3"/>
  <c r="C107" i="3"/>
  <c r="D107" i="3"/>
  <c r="E107" i="3"/>
  <c r="F107" i="3"/>
  <c r="A266" i="3"/>
  <c r="B266" i="3"/>
  <c r="C266" i="3"/>
  <c r="D266" i="3"/>
  <c r="E266" i="3"/>
  <c r="F266" i="3"/>
  <c r="A375" i="3"/>
  <c r="B375" i="3"/>
  <c r="C375" i="3"/>
  <c r="D375" i="3"/>
  <c r="E375" i="3"/>
  <c r="F375" i="3"/>
  <c r="A393" i="3"/>
  <c r="B393" i="3"/>
  <c r="C393" i="3"/>
  <c r="D393" i="3"/>
  <c r="E393" i="3"/>
  <c r="F393" i="3"/>
  <c r="A100" i="3"/>
  <c r="B100" i="3"/>
  <c r="C100" i="3"/>
  <c r="D100" i="3"/>
  <c r="E100" i="3"/>
  <c r="F100" i="3"/>
  <c r="A327" i="3"/>
  <c r="B327" i="3"/>
  <c r="C327" i="3"/>
  <c r="D327" i="3"/>
  <c r="E327" i="3"/>
  <c r="F327" i="3"/>
  <c r="A14" i="3"/>
  <c r="B14" i="3"/>
  <c r="C14" i="3"/>
  <c r="D14" i="3"/>
  <c r="E14" i="3"/>
  <c r="F14" i="3"/>
  <c r="A376" i="3"/>
  <c r="B376" i="3"/>
  <c r="C376" i="3"/>
  <c r="D376" i="3"/>
  <c r="E376" i="3"/>
  <c r="F376" i="3"/>
  <c r="A255" i="3"/>
  <c r="B255" i="3"/>
  <c r="C255" i="3"/>
  <c r="D255" i="3"/>
  <c r="E255" i="3"/>
  <c r="F255" i="3"/>
  <c r="A298" i="3"/>
  <c r="B298" i="3"/>
  <c r="C298" i="3"/>
  <c r="D298" i="3"/>
  <c r="E298" i="3"/>
  <c r="F298" i="3"/>
  <c r="A285" i="3"/>
  <c r="B285" i="3"/>
  <c r="C285" i="3"/>
  <c r="D285" i="3"/>
  <c r="E285" i="3"/>
  <c r="F285" i="3"/>
  <c r="A196" i="3"/>
  <c r="B196" i="3"/>
  <c r="C196" i="3"/>
  <c r="D196" i="3"/>
  <c r="E196" i="3"/>
  <c r="F196" i="3"/>
  <c r="A273" i="3"/>
  <c r="B273" i="3"/>
  <c r="C273" i="3"/>
  <c r="D273" i="3"/>
  <c r="E273" i="3"/>
  <c r="F273" i="3"/>
  <c r="A320" i="3"/>
  <c r="B320" i="3"/>
  <c r="C320" i="3"/>
  <c r="D320" i="3"/>
  <c r="E320" i="3"/>
  <c r="F320" i="3"/>
  <c r="A283" i="3"/>
  <c r="B283" i="3"/>
  <c r="C283" i="3"/>
  <c r="D283" i="3"/>
  <c r="E283" i="3"/>
  <c r="F283" i="3"/>
  <c r="A394" i="3"/>
  <c r="B394" i="3"/>
  <c r="C394" i="3"/>
  <c r="D394" i="3"/>
  <c r="E394" i="3"/>
  <c r="F394" i="3"/>
  <c r="A247" i="3"/>
  <c r="B247" i="3"/>
  <c r="C247" i="3"/>
  <c r="D247" i="3"/>
  <c r="E247" i="3"/>
  <c r="F247" i="3"/>
  <c r="A321" i="3"/>
  <c r="B321" i="3"/>
  <c r="C321" i="3"/>
  <c r="D321" i="3"/>
  <c r="E321" i="3"/>
  <c r="F321" i="3"/>
  <c r="A162" i="3"/>
  <c r="B162" i="3"/>
  <c r="C162" i="3"/>
  <c r="D162" i="3"/>
  <c r="E162" i="3"/>
  <c r="F162" i="3"/>
  <c r="A128" i="3"/>
  <c r="B128" i="3"/>
  <c r="C128" i="3"/>
  <c r="D128" i="3"/>
  <c r="E128" i="3"/>
  <c r="F128" i="3"/>
  <c r="A322" i="3"/>
  <c r="B322" i="3"/>
  <c r="C322" i="3"/>
  <c r="D322" i="3"/>
  <c r="E322" i="3"/>
  <c r="F322" i="3"/>
  <c r="A129" i="3"/>
  <c r="B129" i="3"/>
  <c r="C129" i="3"/>
  <c r="D129" i="3"/>
  <c r="E129" i="3"/>
  <c r="F129" i="3"/>
  <c r="A377" i="3"/>
  <c r="B377" i="3"/>
  <c r="C377" i="3"/>
  <c r="D377" i="3"/>
  <c r="E377" i="3"/>
  <c r="F377" i="3"/>
  <c r="A179" i="3"/>
  <c r="B179" i="3"/>
  <c r="C179" i="3"/>
  <c r="D179" i="3"/>
  <c r="E179" i="3"/>
  <c r="F179" i="3"/>
  <c r="A378" i="3"/>
  <c r="B378" i="3"/>
  <c r="C378" i="3"/>
  <c r="D378" i="3"/>
  <c r="E378" i="3"/>
  <c r="F378" i="3"/>
  <c r="A185" i="3"/>
  <c r="B185" i="3"/>
  <c r="C185" i="3"/>
  <c r="D185" i="3"/>
  <c r="E185" i="3"/>
  <c r="F185" i="3"/>
  <c r="A116" i="3"/>
  <c r="B116" i="3"/>
  <c r="C116" i="3"/>
  <c r="D116" i="3"/>
  <c r="E116" i="3"/>
  <c r="F116" i="3"/>
  <c r="A7" i="3"/>
  <c r="B7" i="3"/>
  <c r="C7" i="3"/>
  <c r="D7" i="3"/>
  <c r="E7" i="3"/>
  <c r="F7" i="3"/>
  <c r="A220" i="3"/>
  <c r="B220" i="3"/>
  <c r="C220" i="3"/>
  <c r="D220" i="3"/>
  <c r="E220" i="3"/>
  <c r="F220" i="3"/>
  <c r="A274" i="3"/>
  <c r="B274" i="3"/>
  <c r="C274" i="3"/>
  <c r="D274" i="3"/>
  <c r="E274" i="3"/>
  <c r="F274" i="3"/>
  <c r="A28" i="3"/>
  <c r="B28" i="3"/>
  <c r="C28" i="3"/>
  <c r="D28" i="3"/>
  <c r="E28" i="3"/>
  <c r="F28" i="3"/>
  <c r="A29" i="3"/>
  <c r="B29" i="3"/>
  <c r="C29" i="3"/>
  <c r="D29" i="3"/>
  <c r="E29" i="3"/>
  <c r="F29" i="3"/>
  <c r="A30" i="3"/>
  <c r="B30" i="3"/>
  <c r="C30" i="3"/>
  <c r="D30" i="3"/>
  <c r="E30" i="3"/>
  <c r="F30" i="3"/>
  <c r="A31" i="3"/>
  <c r="B31" i="3"/>
  <c r="C31" i="3"/>
  <c r="D31" i="3"/>
  <c r="E31" i="3"/>
  <c r="F31" i="3"/>
  <c r="A32" i="3"/>
  <c r="B32" i="3"/>
  <c r="C32" i="3"/>
  <c r="D32" i="3"/>
  <c r="E32" i="3"/>
  <c r="F32" i="3"/>
  <c r="A33" i="3"/>
  <c r="B33" i="3"/>
  <c r="C33" i="3"/>
  <c r="D33" i="3"/>
  <c r="E33" i="3"/>
  <c r="F33" i="3"/>
  <c r="A186" i="3"/>
  <c r="B186" i="3"/>
  <c r="C186" i="3"/>
  <c r="D186" i="3"/>
  <c r="E186" i="3"/>
  <c r="F186" i="3"/>
  <c r="A101" i="3"/>
  <c r="B101" i="3"/>
  <c r="C101" i="3"/>
  <c r="D101" i="3"/>
  <c r="E101" i="3"/>
  <c r="F101" i="3"/>
  <c r="A130" i="3"/>
  <c r="B130" i="3"/>
  <c r="C130" i="3"/>
  <c r="D130" i="3"/>
  <c r="E130" i="3"/>
  <c r="F130" i="3"/>
  <c r="A15" i="3"/>
  <c r="B15" i="3"/>
  <c r="C15" i="3"/>
  <c r="D15" i="3"/>
  <c r="E15" i="3"/>
  <c r="F15" i="3"/>
  <c r="A34" i="3"/>
  <c r="B34" i="3"/>
  <c r="C34" i="3"/>
  <c r="D34" i="3"/>
  <c r="E34" i="3"/>
  <c r="F34" i="3"/>
  <c r="A163" i="3"/>
  <c r="B163" i="3"/>
  <c r="C163" i="3"/>
  <c r="D163" i="3"/>
  <c r="E163" i="3"/>
  <c r="F163" i="3"/>
  <c r="A2" i="3"/>
  <c r="B2" i="3"/>
  <c r="C2" i="3"/>
  <c r="D2" i="3"/>
  <c r="E2" i="3"/>
  <c r="F2" i="3"/>
  <c r="A299" i="3"/>
  <c r="B299" i="3"/>
  <c r="C299" i="3"/>
  <c r="D299" i="3"/>
  <c r="E299" i="3"/>
  <c r="F299" i="3"/>
  <c r="A300" i="3"/>
  <c r="B300" i="3"/>
  <c r="C300" i="3"/>
  <c r="D300" i="3"/>
  <c r="E300" i="3"/>
  <c r="F300" i="3"/>
  <c r="A35" i="3"/>
  <c r="B35" i="3"/>
  <c r="C35" i="3"/>
  <c r="D35" i="3"/>
  <c r="E35" i="3"/>
  <c r="F35" i="3"/>
  <c r="A395" i="3"/>
  <c r="B395" i="3"/>
  <c r="C395" i="3"/>
  <c r="D395" i="3"/>
  <c r="E395" i="3"/>
  <c r="F395" i="3"/>
  <c r="A171" i="3"/>
  <c r="B171" i="3"/>
  <c r="C171" i="3"/>
  <c r="D171" i="3"/>
  <c r="E171" i="3"/>
  <c r="F171" i="3"/>
  <c r="A131" i="3"/>
  <c r="B131" i="3"/>
  <c r="C131" i="3"/>
  <c r="D131" i="3"/>
  <c r="E131" i="3"/>
  <c r="F131" i="3"/>
  <c r="A396" i="3"/>
  <c r="B396" i="3"/>
  <c r="C396" i="3"/>
  <c r="D396" i="3"/>
  <c r="E396" i="3"/>
  <c r="F396" i="3"/>
  <c r="A132" i="3"/>
  <c r="B132" i="3"/>
  <c r="C132" i="3"/>
  <c r="D132" i="3"/>
  <c r="E132" i="3"/>
  <c r="F132" i="3"/>
  <c r="A332" i="3"/>
  <c r="B332" i="3"/>
  <c r="C332" i="3"/>
  <c r="D332" i="3"/>
  <c r="E332" i="3"/>
  <c r="F332" i="3"/>
  <c r="A301" i="3"/>
  <c r="B301" i="3"/>
  <c r="C301" i="3"/>
  <c r="D301" i="3"/>
  <c r="E301" i="3"/>
  <c r="F301" i="3"/>
  <c r="A302" i="3"/>
  <c r="B302" i="3"/>
  <c r="C302" i="3"/>
  <c r="D302" i="3"/>
  <c r="E302" i="3"/>
  <c r="F302" i="3"/>
  <c r="A303" i="3"/>
  <c r="B303" i="3"/>
  <c r="C303" i="3"/>
  <c r="D303" i="3"/>
  <c r="E303" i="3"/>
  <c r="F303" i="3"/>
  <c r="A304" i="3"/>
  <c r="B304" i="3"/>
  <c r="C304" i="3"/>
  <c r="D304" i="3"/>
  <c r="E304" i="3"/>
  <c r="F304" i="3"/>
  <c r="A36" i="3"/>
  <c r="B36" i="3"/>
  <c r="C36" i="3"/>
  <c r="D36" i="3"/>
  <c r="E36" i="3"/>
  <c r="F36" i="3"/>
  <c r="A164" i="3"/>
  <c r="B164" i="3"/>
  <c r="C164" i="3"/>
  <c r="D164" i="3"/>
  <c r="E164" i="3"/>
  <c r="F164" i="3"/>
  <c r="A165" i="3"/>
  <c r="B165" i="3"/>
  <c r="C165" i="3"/>
  <c r="D165" i="3"/>
  <c r="E165" i="3"/>
  <c r="F165" i="3"/>
  <c r="A397" i="3"/>
  <c r="B397" i="3"/>
  <c r="C397" i="3"/>
  <c r="D397" i="3"/>
  <c r="E397" i="3"/>
  <c r="F397" i="3"/>
  <c r="A222" i="3"/>
  <c r="B222" i="3"/>
  <c r="C222" i="3"/>
  <c r="D222" i="3"/>
  <c r="E222" i="3"/>
  <c r="F222" i="3"/>
  <c r="A16" i="3"/>
  <c r="B16" i="3"/>
  <c r="C16" i="3"/>
  <c r="D16" i="3"/>
  <c r="E16" i="3"/>
  <c r="F16" i="3"/>
  <c r="A200" i="3"/>
  <c r="B200" i="3"/>
  <c r="C200" i="3"/>
  <c r="D200" i="3"/>
  <c r="E200" i="3"/>
  <c r="F200" i="3"/>
  <c r="A271" i="3"/>
  <c r="B271" i="3"/>
  <c r="C271" i="3"/>
  <c r="D271" i="3"/>
  <c r="E271" i="3"/>
  <c r="F271" i="3"/>
  <c r="A108" i="3"/>
  <c r="B108" i="3"/>
  <c r="C108" i="3"/>
  <c r="D108" i="3"/>
  <c r="E108" i="3"/>
  <c r="F108" i="3"/>
  <c r="A305" i="3"/>
  <c r="B305" i="3"/>
  <c r="C305" i="3"/>
  <c r="D305" i="3"/>
  <c r="E305" i="3"/>
  <c r="F305" i="3"/>
  <c r="A133" i="3"/>
  <c r="B133" i="3"/>
  <c r="C133" i="3"/>
  <c r="D133" i="3"/>
  <c r="E133" i="3"/>
  <c r="F133" i="3"/>
  <c r="A134" i="3"/>
  <c r="B134" i="3"/>
  <c r="C134" i="3"/>
  <c r="D134" i="3"/>
  <c r="E134" i="3"/>
  <c r="F134" i="3"/>
  <c r="A61" i="3"/>
  <c r="B61" i="3"/>
  <c r="C61" i="3"/>
  <c r="D61" i="3"/>
  <c r="E61" i="3"/>
  <c r="F61" i="3"/>
  <c r="A306" i="3"/>
  <c r="B306" i="3"/>
  <c r="C306" i="3"/>
  <c r="D306" i="3"/>
  <c r="E306" i="3"/>
  <c r="F306" i="3"/>
  <c r="A318" i="3"/>
  <c r="B318" i="3"/>
  <c r="C318" i="3"/>
  <c r="D318" i="3"/>
  <c r="E318" i="3"/>
  <c r="F318" i="3"/>
  <c r="A323" i="3"/>
  <c r="B323" i="3"/>
  <c r="C323" i="3"/>
  <c r="D323" i="3"/>
  <c r="E323" i="3"/>
  <c r="F323" i="3"/>
  <c r="A240" i="3"/>
  <c r="B240" i="3"/>
  <c r="C240" i="3"/>
  <c r="D240" i="3"/>
  <c r="E240" i="3"/>
  <c r="F240" i="3"/>
  <c r="A398" i="3"/>
  <c r="B398" i="3"/>
  <c r="C398" i="3"/>
  <c r="D398" i="3"/>
  <c r="E398" i="3"/>
  <c r="F398" i="3"/>
  <c r="A187" i="3"/>
  <c r="B187" i="3"/>
  <c r="C187" i="3"/>
  <c r="D187" i="3"/>
  <c r="E187" i="3"/>
  <c r="F187" i="3"/>
  <c r="A307" i="3"/>
  <c r="B307" i="3"/>
  <c r="C307" i="3"/>
  <c r="D307" i="3"/>
  <c r="E307" i="3"/>
  <c r="F307" i="3"/>
  <c r="A135" i="3"/>
  <c r="B135" i="3"/>
  <c r="C135" i="3"/>
  <c r="D135" i="3"/>
  <c r="E135" i="3"/>
  <c r="F135" i="3"/>
  <c r="A136" i="3"/>
  <c r="B136" i="3"/>
  <c r="C136" i="3"/>
  <c r="D136" i="3"/>
  <c r="E136" i="3"/>
  <c r="F136" i="3"/>
  <c r="A209" i="3"/>
  <c r="B209" i="3"/>
  <c r="C209" i="3"/>
  <c r="D209" i="3"/>
  <c r="E209" i="3"/>
  <c r="F209" i="3"/>
  <c r="A37" i="3"/>
  <c r="B37" i="3"/>
  <c r="C37" i="3"/>
  <c r="D37" i="3"/>
  <c r="E37" i="3"/>
  <c r="F37" i="3"/>
  <c r="A201" i="3"/>
  <c r="B201" i="3"/>
  <c r="C201" i="3"/>
  <c r="D201" i="3"/>
  <c r="E201" i="3"/>
  <c r="F201" i="3"/>
  <c r="A229" i="3"/>
  <c r="B229" i="3"/>
  <c r="C229" i="3"/>
  <c r="D229" i="3"/>
  <c r="E229" i="3"/>
  <c r="F229" i="3"/>
  <c r="A342" i="3"/>
  <c r="B342" i="3"/>
  <c r="C342" i="3"/>
  <c r="D342" i="3"/>
  <c r="E342" i="3"/>
  <c r="F342" i="3"/>
  <c r="A137" i="3"/>
  <c r="B137" i="3"/>
  <c r="C137" i="3"/>
  <c r="D137" i="3"/>
  <c r="E137" i="3"/>
  <c r="F137" i="3"/>
  <c r="A210" i="3"/>
  <c r="B210" i="3"/>
  <c r="C210" i="3"/>
  <c r="D210" i="3"/>
  <c r="E210" i="3"/>
  <c r="F210" i="3"/>
  <c r="A17" i="3"/>
  <c r="B17" i="3"/>
  <c r="C17" i="3"/>
  <c r="D17" i="3"/>
  <c r="E17" i="3"/>
  <c r="F17" i="3"/>
  <c r="A191" i="3"/>
  <c r="B191" i="3"/>
  <c r="C191" i="3"/>
  <c r="D191" i="3"/>
  <c r="E191" i="3"/>
  <c r="F191" i="3"/>
  <c r="A333" i="3"/>
  <c r="B333" i="3"/>
  <c r="C333" i="3"/>
  <c r="D333" i="3"/>
  <c r="E333" i="3"/>
  <c r="F333" i="3"/>
  <c r="A334" i="3"/>
  <c r="B334" i="3"/>
  <c r="C334" i="3"/>
  <c r="D334" i="3"/>
  <c r="E334" i="3"/>
  <c r="F334" i="3"/>
  <c r="A53" i="3"/>
  <c r="B53" i="3"/>
  <c r="C53" i="3"/>
  <c r="D53" i="3"/>
  <c r="E53" i="3"/>
  <c r="F53" i="3"/>
  <c r="A188" i="3"/>
  <c r="B188" i="3"/>
  <c r="C188" i="3"/>
  <c r="D188" i="3"/>
  <c r="E188" i="3"/>
  <c r="F188" i="3"/>
  <c r="A38" i="3"/>
  <c r="B38" i="3"/>
  <c r="C38" i="3"/>
  <c r="D38" i="3"/>
  <c r="E38" i="3"/>
  <c r="F38" i="3"/>
  <c r="A211" i="3"/>
  <c r="B211" i="3"/>
  <c r="C211" i="3"/>
  <c r="D211" i="3"/>
  <c r="E211" i="3"/>
  <c r="F211" i="3"/>
  <c r="A269" i="3"/>
  <c r="B269" i="3"/>
  <c r="C269" i="3"/>
  <c r="D269" i="3"/>
  <c r="E269" i="3"/>
  <c r="F269" i="3"/>
  <c r="A308" i="3"/>
  <c r="B308" i="3"/>
  <c r="C308" i="3"/>
  <c r="D308" i="3"/>
  <c r="E308" i="3"/>
  <c r="F308" i="3"/>
  <c r="A109" i="3"/>
  <c r="B109" i="3"/>
  <c r="C109" i="3"/>
  <c r="D109" i="3"/>
  <c r="E109" i="3"/>
  <c r="F109" i="3"/>
  <c r="A189" i="3"/>
  <c r="B189" i="3"/>
  <c r="C189" i="3"/>
  <c r="D189" i="3"/>
  <c r="E189" i="3"/>
  <c r="F189" i="3"/>
  <c r="A399" i="3"/>
  <c r="B399" i="3"/>
  <c r="C399" i="3"/>
  <c r="D399" i="3"/>
  <c r="E399" i="3"/>
  <c r="F399" i="3"/>
  <c r="A138" i="3"/>
  <c r="B138" i="3"/>
  <c r="C138" i="3"/>
  <c r="D138" i="3"/>
  <c r="E138" i="3"/>
  <c r="F138" i="3"/>
  <c r="A192" i="3"/>
  <c r="B192" i="3"/>
  <c r="C192" i="3"/>
  <c r="D192" i="3"/>
  <c r="E192" i="3"/>
  <c r="F192" i="3"/>
  <c r="A309" i="3"/>
  <c r="B309" i="3"/>
  <c r="C309" i="3"/>
  <c r="D309" i="3"/>
  <c r="E309" i="3"/>
  <c r="F309" i="3"/>
  <c r="A39" i="3"/>
  <c r="B39" i="3"/>
  <c r="C39" i="3"/>
  <c r="D39" i="3"/>
  <c r="E39" i="3"/>
  <c r="F39" i="3"/>
  <c r="A40" i="3"/>
  <c r="B40" i="3"/>
  <c r="C40" i="3"/>
  <c r="D40" i="3"/>
  <c r="E40" i="3"/>
  <c r="F40" i="3"/>
  <c r="A139" i="3"/>
  <c r="B139" i="3"/>
  <c r="C139" i="3"/>
  <c r="D139" i="3"/>
  <c r="E139" i="3"/>
  <c r="F139" i="3"/>
  <c r="A140" i="3"/>
  <c r="B140" i="3"/>
  <c r="C140" i="3"/>
  <c r="D140" i="3"/>
  <c r="E140" i="3"/>
  <c r="F140" i="3"/>
  <c r="A212" i="3"/>
  <c r="B212" i="3"/>
  <c r="C212" i="3"/>
  <c r="D212" i="3"/>
  <c r="E212" i="3"/>
  <c r="F212" i="3"/>
  <c r="A141" i="3"/>
  <c r="B141" i="3"/>
  <c r="C141" i="3"/>
  <c r="D141" i="3"/>
  <c r="E141" i="3"/>
  <c r="F141" i="3"/>
  <c r="A142" i="3"/>
  <c r="B142" i="3"/>
  <c r="C142" i="3"/>
  <c r="D142" i="3"/>
  <c r="E142" i="3"/>
  <c r="F142" i="3"/>
  <c r="A310" i="3"/>
  <c r="B310" i="3"/>
  <c r="C310" i="3"/>
  <c r="D310" i="3"/>
  <c r="E310" i="3"/>
  <c r="F310" i="3"/>
  <c r="A286" i="3"/>
  <c r="B286" i="3"/>
  <c r="C286" i="3"/>
  <c r="D286" i="3"/>
  <c r="E286" i="3"/>
  <c r="F286" i="3"/>
  <c r="A54" i="3"/>
  <c r="B54" i="3"/>
  <c r="C54" i="3"/>
  <c r="D54" i="3"/>
  <c r="E54" i="3"/>
  <c r="F54" i="3"/>
  <c r="A41" i="3"/>
  <c r="B41" i="3"/>
  <c r="C41" i="3"/>
  <c r="D41" i="3"/>
  <c r="E41" i="3"/>
  <c r="F41" i="3"/>
  <c r="A143" i="3"/>
  <c r="B143" i="3"/>
  <c r="C143" i="3"/>
  <c r="D143" i="3"/>
  <c r="E143" i="3"/>
  <c r="F143" i="3"/>
  <c r="A144" i="3"/>
  <c r="B144" i="3"/>
  <c r="C144" i="3"/>
  <c r="D144" i="3"/>
  <c r="E144" i="3"/>
  <c r="F144" i="3"/>
  <c r="A344" i="3"/>
  <c r="B344" i="3"/>
  <c r="C344" i="3"/>
  <c r="D344" i="3"/>
  <c r="E344" i="3"/>
  <c r="F344" i="3"/>
  <c r="A400" i="3"/>
  <c r="B400" i="3"/>
  <c r="C400" i="3"/>
  <c r="D400" i="3"/>
  <c r="E400" i="3"/>
  <c r="F400" i="3"/>
  <c r="A213" i="3"/>
  <c r="B213" i="3"/>
  <c r="C213" i="3"/>
  <c r="D213" i="3"/>
  <c r="E213" i="3"/>
  <c r="F213" i="3"/>
  <c r="A145" i="3"/>
  <c r="B145" i="3"/>
  <c r="C145" i="3"/>
  <c r="D145" i="3"/>
  <c r="E145" i="3"/>
  <c r="F145" i="3"/>
  <c r="A275" i="3"/>
  <c r="B275" i="3"/>
  <c r="C275" i="3"/>
  <c r="D275" i="3"/>
  <c r="E275" i="3"/>
  <c r="F275" i="3"/>
  <c r="A146" i="3"/>
  <c r="B146" i="3"/>
  <c r="C146" i="3"/>
  <c r="D146" i="3"/>
  <c r="E146" i="3"/>
  <c r="F146" i="3"/>
  <c r="A401" i="3"/>
  <c r="B401" i="3"/>
  <c r="C401" i="3"/>
  <c r="D401" i="3"/>
  <c r="E401" i="3"/>
  <c r="F401" i="3"/>
  <c r="A402" i="3"/>
  <c r="B402" i="3"/>
  <c r="C402" i="3"/>
  <c r="D402" i="3"/>
  <c r="E402" i="3"/>
  <c r="F402" i="3"/>
  <c r="A202" i="3"/>
  <c r="B202" i="3"/>
  <c r="C202" i="3"/>
  <c r="D202" i="3"/>
  <c r="E202" i="3"/>
  <c r="F202" i="3"/>
  <c r="A203" i="3"/>
  <c r="B203" i="3"/>
  <c r="C203" i="3"/>
  <c r="D203" i="3"/>
  <c r="E203" i="3"/>
  <c r="F203" i="3"/>
  <c r="A403" i="3"/>
  <c r="B403" i="3"/>
  <c r="C403" i="3"/>
  <c r="D403" i="3"/>
  <c r="E403" i="3"/>
  <c r="F403" i="3"/>
  <c r="A311" i="3"/>
  <c r="B311" i="3"/>
  <c r="C311" i="3"/>
  <c r="D311" i="3"/>
  <c r="E311" i="3"/>
  <c r="F311" i="3"/>
  <c r="A42" i="3"/>
  <c r="B42" i="3"/>
  <c r="C42" i="3"/>
  <c r="D42" i="3"/>
  <c r="E42" i="3"/>
  <c r="F42" i="3"/>
  <c r="A312" i="3"/>
  <c r="B312" i="3"/>
  <c r="C312" i="3"/>
  <c r="D312" i="3"/>
  <c r="E312" i="3"/>
  <c r="F312" i="3"/>
  <c r="A248" i="3"/>
  <c r="B248" i="3"/>
  <c r="C248" i="3"/>
  <c r="D248" i="3"/>
  <c r="E248" i="3"/>
  <c r="F248" i="3"/>
  <c r="A267" i="3"/>
  <c r="B267" i="3"/>
  <c r="C267" i="3"/>
  <c r="D267" i="3"/>
  <c r="E267" i="3"/>
  <c r="F267" i="3"/>
  <c r="A43" i="3"/>
  <c r="B43" i="3"/>
  <c r="C43" i="3"/>
  <c r="D43" i="3"/>
  <c r="E43" i="3"/>
  <c r="F43" i="3"/>
  <c r="A268" i="3"/>
  <c r="B268" i="3"/>
  <c r="C268" i="3"/>
  <c r="D268" i="3"/>
  <c r="E268" i="3"/>
  <c r="F268" i="3"/>
  <c r="A44" i="3"/>
  <c r="B44" i="3"/>
  <c r="C44" i="3"/>
  <c r="D44" i="3"/>
  <c r="E44" i="3"/>
  <c r="F44" i="3"/>
  <c r="A319" i="3"/>
  <c r="B319" i="3"/>
  <c r="C319" i="3"/>
  <c r="D319" i="3"/>
  <c r="E319" i="3"/>
  <c r="F319" i="3"/>
  <c r="A193" i="3"/>
  <c r="B193" i="3"/>
  <c r="C193" i="3"/>
  <c r="D193" i="3"/>
  <c r="E193" i="3"/>
  <c r="F193" i="3"/>
  <c r="A102" i="3"/>
  <c r="B102" i="3"/>
  <c r="C102" i="3"/>
  <c r="D102" i="3"/>
  <c r="E102" i="3"/>
  <c r="F102" i="3"/>
  <c r="A103" i="3"/>
  <c r="B103" i="3"/>
  <c r="C103" i="3"/>
  <c r="D103" i="3"/>
  <c r="E103" i="3"/>
  <c r="F103" i="3"/>
  <c r="A194" i="3"/>
  <c r="B194" i="3"/>
  <c r="C194" i="3"/>
  <c r="D194" i="3"/>
  <c r="E194" i="3"/>
  <c r="F194" i="3"/>
  <c r="A195" i="3"/>
  <c r="B195" i="3"/>
  <c r="C195" i="3"/>
  <c r="D195" i="3"/>
  <c r="E195" i="3"/>
  <c r="F195" i="3"/>
  <c r="A214" i="3"/>
  <c r="B214" i="3"/>
  <c r="C214" i="3"/>
  <c r="D214" i="3"/>
  <c r="E214" i="3"/>
  <c r="F214" i="3"/>
  <c r="A55" i="3"/>
  <c r="B55" i="3"/>
  <c r="C55" i="3"/>
  <c r="D55" i="3"/>
  <c r="E55" i="3"/>
  <c r="F55" i="3"/>
  <c r="A56" i="3"/>
  <c r="B56" i="3"/>
  <c r="C56" i="3"/>
  <c r="D56" i="3"/>
  <c r="E56" i="3"/>
  <c r="F56" i="3"/>
  <c r="A147" i="3"/>
  <c r="B147" i="3"/>
  <c r="C147" i="3"/>
  <c r="D147" i="3"/>
  <c r="E147" i="3"/>
  <c r="F147" i="3"/>
  <c r="A313" i="3"/>
  <c r="B313" i="3"/>
  <c r="C313" i="3"/>
  <c r="D313" i="3"/>
  <c r="E313" i="3"/>
  <c r="F313" i="3"/>
  <c r="A148" i="3"/>
  <c r="B148" i="3"/>
  <c r="C148" i="3"/>
  <c r="D148" i="3"/>
  <c r="E148" i="3"/>
  <c r="F148" i="3"/>
  <c r="A404" i="3"/>
  <c r="B404" i="3"/>
  <c r="C404" i="3"/>
  <c r="D404" i="3"/>
  <c r="E404" i="3"/>
  <c r="F404" i="3"/>
  <c r="A149" i="3"/>
  <c r="B149" i="3"/>
  <c r="C149" i="3"/>
  <c r="D149" i="3"/>
  <c r="E149" i="3"/>
  <c r="F149" i="3"/>
  <c r="A150" i="3"/>
  <c r="B150" i="3"/>
  <c r="C150" i="3"/>
  <c r="D150" i="3"/>
  <c r="E150" i="3"/>
  <c r="F150" i="3"/>
  <c r="A151" i="3"/>
  <c r="B151" i="3"/>
  <c r="C151" i="3"/>
  <c r="D151" i="3"/>
  <c r="E151" i="3"/>
  <c r="F151" i="3"/>
  <c r="A405" i="3"/>
  <c r="B405" i="3"/>
  <c r="C405" i="3"/>
  <c r="D405" i="3"/>
  <c r="E405" i="3"/>
  <c r="F405" i="3"/>
  <c r="A152" i="3"/>
  <c r="B152" i="3"/>
  <c r="C152" i="3"/>
  <c r="D152" i="3"/>
  <c r="E152" i="3"/>
  <c r="F152" i="3"/>
  <c r="A153" i="3"/>
  <c r="B153" i="3"/>
  <c r="C153" i="3"/>
  <c r="D153" i="3"/>
  <c r="E153" i="3"/>
  <c r="F153" i="3"/>
  <c r="A154" i="3"/>
  <c r="B154" i="3"/>
  <c r="C154" i="3"/>
  <c r="D154" i="3"/>
  <c r="E154" i="3"/>
  <c r="F154" i="3"/>
  <c r="A350" i="3"/>
  <c r="B350" i="3"/>
  <c r="C350" i="3"/>
  <c r="D350" i="3"/>
  <c r="E350" i="3"/>
  <c r="F350" i="3"/>
  <c r="A249" i="3"/>
  <c r="B249" i="3"/>
  <c r="C249" i="3"/>
  <c r="D249" i="3"/>
  <c r="E249" i="3"/>
  <c r="F249" i="3"/>
  <c r="A314" i="3"/>
  <c r="B314" i="3"/>
  <c r="C314" i="3"/>
  <c r="D314" i="3"/>
  <c r="E314" i="3"/>
  <c r="F314" i="3"/>
  <c r="A223" i="3"/>
  <c r="B223" i="3"/>
  <c r="C223" i="3"/>
  <c r="D223" i="3"/>
  <c r="E223" i="3"/>
  <c r="F223" i="3"/>
  <c r="A224" i="3"/>
  <c r="B224" i="3"/>
  <c r="C224" i="3"/>
  <c r="D224" i="3"/>
  <c r="E224" i="3"/>
  <c r="F224" i="3"/>
  <c r="A45" i="3"/>
  <c r="B45" i="3"/>
  <c r="C45" i="3"/>
  <c r="D45" i="3"/>
  <c r="E45" i="3"/>
  <c r="F45" i="3"/>
  <c r="A215" i="3"/>
  <c r="B215" i="3"/>
  <c r="C215" i="3"/>
  <c r="D215" i="3"/>
  <c r="E215" i="3"/>
  <c r="F215" i="3"/>
  <c r="A216" i="3"/>
  <c r="B216" i="3"/>
  <c r="C216" i="3"/>
  <c r="D216" i="3"/>
  <c r="E216" i="3"/>
  <c r="F216" i="3"/>
  <c r="A406" i="3"/>
  <c r="B406" i="3"/>
  <c r="C406" i="3"/>
  <c r="D406" i="3"/>
  <c r="E406" i="3"/>
  <c r="F406" i="3"/>
  <c r="A155" i="3"/>
  <c r="B155" i="3"/>
  <c r="C155" i="3"/>
  <c r="D155" i="3"/>
  <c r="E155" i="3"/>
  <c r="F155" i="3"/>
  <c r="A217" i="3"/>
  <c r="B217" i="3"/>
  <c r="C217" i="3"/>
  <c r="D217" i="3"/>
  <c r="E217" i="3"/>
  <c r="F217" i="3"/>
  <c r="A218" i="3"/>
  <c r="B218" i="3"/>
  <c r="C218" i="3"/>
  <c r="D218" i="3"/>
  <c r="E218" i="3"/>
  <c r="F218" i="3"/>
  <c r="A230" i="3"/>
  <c r="B230" i="3"/>
  <c r="C230" i="3"/>
  <c r="D230" i="3"/>
  <c r="E230" i="3"/>
  <c r="F230" i="3"/>
  <c r="A407" i="3"/>
  <c r="B407" i="3"/>
  <c r="C407" i="3"/>
  <c r="D407" i="3"/>
  <c r="E407" i="3"/>
  <c r="F407" i="3"/>
  <c r="A219" i="3"/>
  <c r="B219" i="3"/>
  <c r="C219" i="3"/>
  <c r="D219" i="3"/>
  <c r="E219" i="3"/>
  <c r="F219" i="3"/>
  <c r="A345" i="3"/>
  <c r="B345" i="3"/>
  <c r="C345" i="3"/>
  <c r="D345" i="3"/>
  <c r="E345" i="3"/>
  <c r="F345" i="3"/>
  <c r="A62" i="3"/>
  <c r="B62" i="3"/>
  <c r="C62" i="3"/>
  <c r="D62" i="3"/>
  <c r="E62" i="3"/>
  <c r="F62" i="3"/>
  <c r="A57" i="3"/>
  <c r="B57" i="3"/>
  <c r="C57" i="3"/>
  <c r="D57" i="3"/>
  <c r="E57" i="3"/>
  <c r="F57" i="3"/>
  <c r="A172" i="3"/>
  <c r="B172" i="3"/>
  <c r="C172" i="3"/>
  <c r="D172" i="3"/>
  <c r="E172" i="3"/>
  <c r="F172" i="3"/>
  <c r="A173" i="3"/>
  <c r="B173" i="3"/>
  <c r="C173" i="3"/>
  <c r="D173" i="3"/>
  <c r="E173" i="3"/>
  <c r="F173" i="3"/>
  <c r="A174" i="3"/>
  <c r="B174" i="3"/>
  <c r="C174" i="3"/>
  <c r="D174" i="3"/>
  <c r="E174" i="3"/>
  <c r="F174" i="3"/>
  <c r="A156" i="3"/>
  <c r="B156" i="3"/>
  <c r="C156" i="3"/>
  <c r="D156" i="3"/>
  <c r="E156" i="3"/>
  <c r="F156" i="3"/>
  <c r="A157" i="3"/>
  <c r="B157" i="3"/>
  <c r="C157" i="3"/>
  <c r="D157" i="3"/>
  <c r="E157" i="3"/>
  <c r="F157" i="3"/>
  <c r="A46" i="3"/>
  <c r="B46" i="3"/>
  <c r="C46" i="3"/>
  <c r="D46" i="3"/>
  <c r="E46" i="3"/>
  <c r="F46" i="3"/>
  <c r="A250" i="3"/>
  <c r="B250" i="3"/>
  <c r="C250" i="3"/>
  <c r="D250" i="3"/>
  <c r="E250" i="3"/>
  <c r="F250" i="3"/>
  <c r="A8" i="3"/>
  <c r="B8" i="3"/>
  <c r="C8" i="3"/>
  <c r="D8" i="3"/>
  <c r="E8" i="3"/>
  <c r="F8" i="3"/>
  <c r="A19" i="3"/>
  <c r="B19" i="3"/>
  <c r="C19" i="3"/>
  <c r="D19" i="3"/>
  <c r="E19" i="3"/>
  <c r="F19" i="3"/>
  <c r="A251" i="3"/>
  <c r="B251" i="3"/>
  <c r="C251" i="3"/>
  <c r="D251" i="3"/>
  <c r="E251" i="3"/>
  <c r="F251" i="3"/>
  <c r="A252" i="3"/>
  <c r="B252" i="3"/>
  <c r="C252" i="3"/>
  <c r="D252" i="3"/>
  <c r="E252" i="3"/>
  <c r="F252" i="3"/>
  <c r="A315" i="3"/>
  <c r="B315" i="3"/>
  <c r="C315" i="3"/>
  <c r="D315" i="3"/>
  <c r="E315" i="3"/>
  <c r="F315" i="3"/>
  <c r="A47" i="3"/>
  <c r="B47" i="3"/>
  <c r="C47" i="3"/>
  <c r="D47" i="3"/>
  <c r="E47" i="3"/>
  <c r="F47" i="3"/>
  <c r="A58" i="3"/>
  <c r="B58" i="3"/>
  <c r="C58" i="3"/>
  <c r="D58" i="3"/>
  <c r="E58" i="3"/>
  <c r="F58" i="3"/>
  <c r="A284" i="3"/>
  <c r="B284" i="3"/>
  <c r="C284" i="3"/>
  <c r="D284" i="3"/>
  <c r="E284" i="3"/>
  <c r="F284" i="3"/>
  <c r="A48" i="3"/>
  <c r="B48" i="3"/>
  <c r="C48" i="3"/>
  <c r="D48" i="3"/>
  <c r="E48" i="3"/>
  <c r="F48" i="3"/>
  <c r="A49" i="3"/>
  <c r="B49" i="3"/>
  <c r="C49" i="3"/>
  <c r="D49" i="3"/>
  <c r="E49" i="3"/>
  <c r="F49" i="3"/>
  <c r="A20" i="3"/>
  <c r="B20" i="3"/>
  <c r="C20" i="3"/>
  <c r="D20" i="3"/>
  <c r="E20" i="3"/>
  <c r="F20" i="3"/>
  <c r="A241" i="3"/>
  <c r="B241" i="3"/>
  <c r="C241" i="3"/>
  <c r="D241" i="3"/>
  <c r="E241" i="3"/>
  <c r="F241" i="3"/>
  <c r="D351" i="3"/>
  <c r="F351" i="3"/>
  <c r="E351" i="3"/>
  <c r="C351" i="3"/>
  <c r="B351" i="3"/>
  <c r="A351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2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</calcChain>
</file>

<file path=xl/sharedStrings.xml><?xml version="1.0" encoding="utf-8"?>
<sst xmlns="http://schemas.openxmlformats.org/spreadsheetml/2006/main" count="5185" uniqueCount="2577">
  <si>
    <t>CNP/2015/73396</t>
  </si>
  <si>
    <t>P2015-1696-1HKCN </t>
  </si>
  <si>
    <t>XP17000335-ITSIB_A</t>
  </si>
  <si>
    <t>XP17000332-USHSM_A</t>
  </si>
  <si>
    <t>XP130445-1PCCA </t>
  </si>
  <si>
    <t>ECUBP018CN</t>
  </si>
  <si>
    <t>P2016-1886-1PWCN </t>
  </si>
  <si>
    <t>XP17000309-USHSM_A</t>
  </si>
  <si>
    <t>20424.0013CNWO</t>
  </si>
  <si>
    <t>P2015-0745-1PWCN </t>
  </si>
  <si>
    <t>XP17000280-CABC_A</t>
  </si>
  <si>
    <t>XP17000244-AUAW_A</t>
  </si>
  <si>
    <t>Andrew Williams</t>
  </si>
  <si>
    <t>P2016-2297-3AUCN </t>
  </si>
  <si>
    <t>P2016-1876-1PWCN </t>
  </si>
  <si>
    <t>XP17000195-FRLC_A</t>
  </si>
  <si>
    <t>F30-B-47299 CN</t>
  </si>
  <si>
    <t>P2016-2215-1FRCN </t>
  </si>
  <si>
    <t>XP17000166-CABC_A</t>
  </si>
  <si>
    <t>P2628CN00</t>
  </si>
  <si>
    <t>P2016-2040-1PWCN </t>
  </si>
  <si>
    <t>SCHWEGMAN LUNDBERG &amp; WOESSNER, P.A.</t>
  </si>
  <si>
    <t>4394.L58CN1</t>
  </si>
  <si>
    <t>XP17000156-USHSM_A</t>
  </si>
  <si>
    <t>XP17000131-FRLC_A</t>
  </si>
  <si>
    <t>XP17000130-HKWP_A</t>
  </si>
  <si>
    <t>P82959.HK</t>
  </si>
  <si>
    <t>XP16003157-CABC_A</t>
  </si>
  <si>
    <t>P1356CN00</t>
  </si>
  <si>
    <t>P2014-0958-1PWCN </t>
  </si>
  <si>
    <t>XP16004730-USFL_A</t>
  </si>
  <si>
    <t>106389-3691</t>
  </si>
  <si>
    <t>3441-011 PCT/CN-1, RK/bei</t>
  </si>
  <si>
    <t>XP16004147-DEGL_A</t>
  </si>
  <si>
    <t>XP16004478-DEGL_A</t>
  </si>
  <si>
    <t>XP16002880-USHSM_A</t>
  </si>
  <si>
    <t>0424.0199CNM1</t>
  </si>
  <si>
    <t>P2016-0982-2USCN </t>
  </si>
  <si>
    <t>XP16003033-USHSM_A</t>
  </si>
  <si>
    <t>20420.0239CNWO</t>
  </si>
  <si>
    <t>P2014-1010-1PWCN </t>
  </si>
  <si>
    <t>XP16003034-USHSM_A</t>
  </si>
  <si>
    <t>20420.0241CNWO</t>
  </si>
  <si>
    <t>P2014-1472-1PWCN </t>
  </si>
  <si>
    <t>XP16003078-USHSM_A</t>
  </si>
  <si>
    <t>20424.0219CNM1</t>
  </si>
  <si>
    <t>P2015-1637-2USCN </t>
  </si>
  <si>
    <t>XP16003174-USHSM_A</t>
  </si>
  <si>
    <t>20424.0207CNW1</t>
  </si>
  <si>
    <t>P2014-1319-1PWCN </t>
  </si>
  <si>
    <t>XP16003221-USHSM_A</t>
  </si>
  <si>
    <t>20424.0056CNWO</t>
  </si>
  <si>
    <t>P2015-0465-1PWCN </t>
  </si>
  <si>
    <t>XP16003222-USHSM_A</t>
  </si>
  <si>
    <t>20424.0264CNM1</t>
  </si>
  <si>
    <t>P2016-0009-2USCN </t>
  </si>
  <si>
    <t>XP16003224-USHSM_A</t>
  </si>
  <si>
    <t>20420.0004CNWO</t>
  </si>
  <si>
    <t>P2015-1575-1PWCN </t>
  </si>
  <si>
    <t>XP16003226-USHSM_A</t>
  </si>
  <si>
    <t>14100.0017CNWO</t>
  </si>
  <si>
    <t>P2016-1051-1PWCN </t>
  </si>
  <si>
    <t>XP16003679-USHSM_A</t>
  </si>
  <si>
    <t>20420.0062CNWO</t>
  </si>
  <si>
    <t>P2015-0579-1PWCN </t>
  </si>
  <si>
    <t>XP16003774-USHSM_A</t>
  </si>
  <si>
    <t>20420.0005CNWO</t>
  </si>
  <si>
    <t>P2016-0228-1PWCN </t>
  </si>
  <si>
    <t>XP16003819-USHSM_A</t>
  </si>
  <si>
    <t>20424.0207CNWO</t>
  </si>
  <si>
    <t>P2014-1318-1PWCN </t>
  </si>
  <si>
    <t>XP16003849-USHSM_A</t>
  </si>
  <si>
    <t>20420.0050CNWO</t>
  </si>
  <si>
    <t>P2015-0798-1PWCN </t>
  </si>
  <si>
    <t>XP16003984-USHSM_A</t>
  </si>
  <si>
    <t>20594.0002CNWO</t>
  </si>
  <si>
    <t>XP130135-1PWCN </t>
  </si>
  <si>
    <t>XP16003989-USHSM_A</t>
  </si>
  <si>
    <t>XP121220-1PWCN </t>
  </si>
  <si>
    <t>XP16004006-USHSM_A</t>
  </si>
  <si>
    <t>20424.0135CNWO</t>
  </si>
  <si>
    <t>P2014-0730-1PWCN </t>
  </si>
  <si>
    <t>XP16004036-USHSM_A</t>
  </si>
  <si>
    <t>20420.0358CNM1</t>
  </si>
  <si>
    <t>P2016-1401-2USCN </t>
  </si>
  <si>
    <t>XP16004106-USHSM_A</t>
  </si>
  <si>
    <t>XP16004299-USHSM_D</t>
  </si>
  <si>
    <t>20424.0527WO01</t>
  </si>
  <si>
    <t>P2016-1605-1PCWO </t>
  </si>
  <si>
    <t>XP16004341-USHSM_A</t>
  </si>
  <si>
    <t>20424.0304CNM1</t>
  </si>
  <si>
    <t>P2016-1570-2USCN </t>
  </si>
  <si>
    <t>XP16004343-USHSM_A</t>
  </si>
  <si>
    <t>14100.0023CNWO</t>
  </si>
  <si>
    <t>P2016-1598-1PWCN </t>
  </si>
  <si>
    <t>XP16004469-USHSM_A</t>
  </si>
  <si>
    <t>P2014-0278-1PWCN </t>
  </si>
  <si>
    <t>XP16004470-USHSM_A</t>
  </si>
  <si>
    <t>02968.0465CNWO</t>
  </si>
  <si>
    <t>P2014-1696-1PWCN </t>
  </si>
  <si>
    <t>XP16004668-USHSM_A</t>
  </si>
  <si>
    <t>XP16004671-USHSM_A</t>
  </si>
  <si>
    <t>14100.0013CNWO</t>
  </si>
  <si>
    <t>P2016-0656-1PWCN </t>
  </si>
  <si>
    <t>XP16004728-USHSM_A</t>
  </si>
  <si>
    <t>14100.0014CNWO</t>
  </si>
  <si>
    <t>P2016-1669-1PWCN </t>
  </si>
  <si>
    <t>XP16004502-KRHIPL_A</t>
  </si>
  <si>
    <t>OPA13050-CN</t>
  </si>
  <si>
    <t>XP16004552-KRHIPL_A</t>
  </si>
  <si>
    <t>OPA13050-CN-DIV1</t>
  </si>
  <si>
    <t>OPA15223-CN</t>
  </si>
  <si>
    <t>XP16004694-KRHIPL_A</t>
  </si>
  <si>
    <t>XP16004673-KRHJ_A</t>
  </si>
  <si>
    <t>OPC163617CN</t>
  </si>
  <si>
    <t>085178-1011206 (007810CN)</t>
  </si>
  <si>
    <t>XP16004120-USKTS_A</t>
  </si>
  <si>
    <t>XP16004225-USKTS_A</t>
  </si>
  <si>
    <t>XP16004381-USKTS_A</t>
  </si>
  <si>
    <t>XP16004748-USKTS_A</t>
  </si>
  <si>
    <t>XP16003282-BEKSN_A</t>
  </si>
  <si>
    <t>XP16003299-BEKSN_A</t>
  </si>
  <si>
    <t>E6961-CN</t>
  </si>
  <si>
    <t>P2014-0128-1BECN </t>
  </si>
  <si>
    <t>XP16003372-BEKSN_A</t>
  </si>
  <si>
    <t>XP16004103-BEKSN_A</t>
  </si>
  <si>
    <t>XP16004276-BEKSN_A</t>
  </si>
  <si>
    <t>XP16003631-JPKP_A</t>
  </si>
  <si>
    <t>无</t>
  </si>
  <si>
    <t>D2016-1261 </t>
  </si>
  <si>
    <t>XP16003632-JPKP_A</t>
  </si>
  <si>
    <t>PP2562KAxp/RMnk/CN</t>
  </si>
  <si>
    <t>XP16004302-JPKP_A</t>
  </si>
  <si>
    <t>PCT2559MExp/TTah/CN</t>
  </si>
  <si>
    <t>P2014-0824-1PWCN </t>
  </si>
  <si>
    <t>XP16004482-JPKP_A</t>
  </si>
  <si>
    <t>PCT2659MExp/MTah/CN</t>
  </si>
  <si>
    <t>XP16002795-FRLAV_A</t>
  </si>
  <si>
    <t>BET 14L2210 (BF/BF)</t>
  </si>
  <si>
    <t>XP16002876-FRLAV_A</t>
  </si>
  <si>
    <t>BET 16L1500 (BF/JRI)</t>
  </si>
  <si>
    <t>XP16002877-FRLAV_A</t>
  </si>
  <si>
    <t>XP16002908-FRLAV_A</t>
  </si>
  <si>
    <t>BET 16P1578 (IH/AH)</t>
  </si>
  <si>
    <t>P2016-0935-1PWCN </t>
  </si>
  <si>
    <t>XP16002909-FRLAV_A</t>
  </si>
  <si>
    <t>XP16003276-FRLAV_A</t>
  </si>
  <si>
    <t>BET 14P1297 (IH/MFR)</t>
  </si>
  <si>
    <t>XP16003778-FRLAV_A</t>
  </si>
  <si>
    <t>BET 15P0043 (IH/EMO)</t>
  </si>
  <si>
    <t>P2015-0248-1PWCN </t>
  </si>
  <si>
    <t>XP16003996-FRLAV_A</t>
  </si>
  <si>
    <t>BET 14P2285(IH/MFR)</t>
  </si>
  <si>
    <t>XP16004167-FRLAV_A</t>
  </si>
  <si>
    <t>XP16004289-FRLAV_A</t>
  </si>
  <si>
    <t>BET 14P2146 (IH/MFR)</t>
  </si>
  <si>
    <t>XP16004323-FRLAV_A</t>
  </si>
  <si>
    <t>BET 15P0568 (IH/EMO)</t>
  </si>
  <si>
    <t>XP16002923-INMGIP_D</t>
  </si>
  <si>
    <t>XP16002924-INMGIP_D</t>
  </si>
  <si>
    <t>XP16004489-INMGIP_A</t>
  </si>
  <si>
    <t>XP16002866-USMIP_A</t>
  </si>
  <si>
    <t>CO2N P002CN</t>
  </si>
  <si>
    <t>P2016-0869-1PWCN </t>
  </si>
  <si>
    <t>XP16004301-USMIP_A</t>
  </si>
  <si>
    <t>ROBO P007CN</t>
  </si>
  <si>
    <t>P2016-0874-1PWCN </t>
  </si>
  <si>
    <t>McCARTER &amp; ENGLISH, LLP</t>
  </si>
  <si>
    <t>126036-01328</t>
  </si>
  <si>
    <t>TEK/CP7187073</t>
  </si>
  <si>
    <t>XP16002996-USML_A</t>
  </si>
  <si>
    <t>XP16003547-USML_A</t>
  </si>
  <si>
    <t>50788-533N01CN-007710CN</t>
  </si>
  <si>
    <t>P2014-0266-1PWCN </t>
  </si>
  <si>
    <t>XP16003494-USPSBN_A</t>
  </si>
  <si>
    <t>688408.0004/1CN</t>
  </si>
  <si>
    <t>XP16003524-USPSBN_D</t>
  </si>
  <si>
    <t>688388.0241/122HK</t>
  </si>
  <si>
    <t>XP16004157-USPG_A</t>
  </si>
  <si>
    <t>Pasky Gruber LLC</t>
  </si>
  <si>
    <t>1142-005</t>
  </si>
  <si>
    <t>P2016-0390-3USCN </t>
  </si>
  <si>
    <t>XP16004481-USPDSD_A</t>
  </si>
  <si>
    <t>XP131238-1PWCN </t>
  </si>
  <si>
    <t>PFENNING, MEINIG &amp; PARTNER MBB</t>
  </si>
  <si>
    <t>169P 1611 NW</t>
  </si>
  <si>
    <t>169P 1344 ME</t>
  </si>
  <si>
    <t>Please provide</t>
  </si>
  <si>
    <t>XP16003686-USSJ_A</t>
  </si>
  <si>
    <t>SELTZ, Jacob</t>
  </si>
  <si>
    <t>Shelston IP Pty Ltd.</t>
  </si>
  <si>
    <t>83201CNP00</t>
  </si>
  <si>
    <t>XP16003874-USSB_A</t>
  </si>
  <si>
    <t>XP16002976-DEKSW_A</t>
  </si>
  <si>
    <t>161062CN CS/jg</t>
  </si>
  <si>
    <t>XP16003225-DEKSW_A</t>
  </si>
  <si>
    <t>140442CN Me/wi</t>
  </si>
  <si>
    <t>P2014-0502-1PWCN </t>
  </si>
  <si>
    <t>XP16003552-DEKSW_A</t>
  </si>
  <si>
    <t>140928CN CS/gn</t>
  </si>
  <si>
    <t>P2014-0503-1PWCN </t>
  </si>
  <si>
    <t>XP16003577-DEKSW_A</t>
  </si>
  <si>
    <t>141962CN CS/gn</t>
  </si>
  <si>
    <t>P2014-1286-1PWCN </t>
  </si>
  <si>
    <t>XP16003891-DEKSW_A</t>
  </si>
  <si>
    <t>XP131270-1PWCN </t>
  </si>
  <si>
    <t>XP16004074-DEKSW_A</t>
  </si>
  <si>
    <t>151157CN</t>
  </si>
  <si>
    <t>P2015-0573-1PWCN </t>
  </si>
  <si>
    <t>XP16004149-DEKSW_A</t>
  </si>
  <si>
    <t>XP17001637-FRLC_A</t>
  </si>
  <si>
    <t>XP17001442-FRLC_A</t>
  </si>
  <si>
    <t>XP17001408-FRLC_A</t>
  </si>
  <si>
    <t>106389-4496</t>
  </si>
  <si>
    <t>P2017-0353-3USCN </t>
  </si>
  <si>
    <t>106389-4429</t>
  </si>
  <si>
    <t>P2017-0118-1PWCN </t>
  </si>
  <si>
    <t>XP17001634-USHSM_A</t>
  </si>
  <si>
    <t>20420.0039CNWO</t>
  </si>
  <si>
    <t>P2015-0339-1PWCN </t>
  </si>
  <si>
    <t>XP17001554-USHSM_A</t>
  </si>
  <si>
    <t>20424.0329CNU1</t>
  </si>
  <si>
    <t>P2017-0338-1USCN </t>
  </si>
  <si>
    <t>XP17001469-USHSM_C</t>
  </si>
  <si>
    <t>20424.0141CNWO</t>
  </si>
  <si>
    <t>P2015-0834-1PWCN </t>
  </si>
  <si>
    <t>XP17001427-USHSM_C</t>
  </si>
  <si>
    <t>20424.0142CNWO</t>
  </si>
  <si>
    <t>P2015-0835-1PWCN </t>
  </si>
  <si>
    <t>XP17001407-USHSM_A</t>
  </si>
  <si>
    <t>XP17001405-USHSM_A</t>
  </si>
  <si>
    <t>XP17001330-USHSM_A</t>
  </si>
  <si>
    <t>XP130950-1USCN </t>
  </si>
  <si>
    <t>XP17001438-KRHIPL_A</t>
  </si>
  <si>
    <t>XP17001627-KRHJ_A</t>
  </si>
  <si>
    <t>OPC154349PCT/CN</t>
  </si>
  <si>
    <t>P2017-0257-1PWCN </t>
  </si>
  <si>
    <t>P2014-1142-1USCN-F1 </t>
  </si>
  <si>
    <t>XP17001700-JPKP_A</t>
  </si>
  <si>
    <t>PCT2736SIxp/YNah/CN</t>
  </si>
  <si>
    <t>P2017-0116-1PWCN </t>
  </si>
  <si>
    <t>XP17001550-FRLAV_A</t>
  </si>
  <si>
    <t>BET 17L0508 (BF/SC)</t>
  </si>
  <si>
    <t>P2017-0269-1FRCN </t>
  </si>
  <si>
    <t>XP17001444-FRLAV_A</t>
  </si>
  <si>
    <t>XP17001414-INMGIP_A</t>
  </si>
  <si>
    <t>FPAA/4133/MB/Y/</t>
  </si>
  <si>
    <t>P2014-1046-1PWCN </t>
  </si>
  <si>
    <t>XP17001491-USMIP_A</t>
  </si>
  <si>
    <t>ROBO P009CN</t>
  </si>
  <si>
    <t>P2016-0875-1PWCN </t>
  </si>
  <si>
    <t>CO2N P001CN</t>
  </si>
  <si>
    <t>XP17001426-USML_A</t>
  </si>
  <si>
    <t>Obhan and Associates</t>
  </si>
  <si>
    <t>XP17001670-USPSBN_A</t>
  </si>
  <si>
    <t>203575.0300/258CN</t>
  </si>
  <si>
    <t>P2015-1096-1PWCN </t>
  </si>
  <si>
    <t>XP17001505-USPSBN_A</t>
  </si>
  <si>
    <t>XP17001451-USPSBN_A</t>
  </si>
  <si>
    <t>XP17001428-USPSBN_A</t>
  </si>
  <si>
    <t>688071.0063/13CN</t>
  </si>
  <si>
    <t>P2017-0330-1PWCN </t>
  </si>
  <si>
    <t>XP17001376-USPSBN_A</t>
  </si>
  <si>
    <t>XP17001373-USPSBN_A</t>
  </si>
  <si>
    <t>P2016-2136-1PWCN </t>
  </si>
  <si>
    <t>XP17001603-ITSIB_A</t>
  </si>
  <si>
    <t>BX4304M</t>
  </si>
  <si>
    <t>P2015-1632-1PWCN </t>
  </si>
  <si>
    <t>XP17001616-USSP_A</t>
  </si>
  <si>
    <t>XP17001473-DEKSW_A</t>
  </si>
  <si>
    <t>XP17001443-DEKSW_D</t>
  </si>
  <si>
    <t>XP17001465-USWGS_A</t>
  </si>
  <si>
    <t>U1199.70000CN00</t>
  </si>
  <si>
    <t>P2017-0250-1PWCN </t>
  </si>
  <si>
    <t>XP17001614-JPKPO_A</t>
  </si>
  <si>
    <t>35785 Our Ref.:JPKPO-001</t>
  </si>
  <si>
    <t>PE-55799-CM</t>
  </si>
  <si>
    <t>P2017-0412-1TWCN </t>
  </si>
  <si>
    <t>160326CN TE/cof</t>
  </si>
  <si>
    <t>XP16004352-DEKSW_A</t>
  </si>
  <si>
    <t>XP16004460-DEKSW_A</t>
  </si>
  <si>
    <t>161860CN CS/gn</t>
  </si>
  <si>
    <t>P2016-1414-1PWCN </t>
  </si>
  <si>
    <t>XP16004471-DEKSW_A</t>
  </si>
  <si>
    <t>141127CN CS/gn</t>
  </si>
  <si>
    <t>P2014-0612-1PWCN </t>
  </si>
  <si>
    <t>XP16004570-DEKSW_A</t>
  </si>
  <si>
    <t>140864CN Me/wi</t>
  </si>
  <si>
    <t>XP16004596-DEKSW_A</t>
  </si>
  <si>
    <t>151264CN</t>
  </si>
  <si>
    <t>P2015-0610-1PWCN </t>
  </si>
  <si>
    <t>XP16004597-DEKSW_A</t>
  </si>
  <si>
    <t>XP16004598-DEKSW_A</t>
  </si>
  <si>
    <t>XP121304-1PWCN </t>
  </si>
  <si>
    <t>XP16004690-DEKSW_A</t>
  </si>
  <si>
    <t>XP16004692-DEKSW_A</t>
  </si>
  <si>
    <t>XP16003472-AUWM_A</t>
  </si>
  <si>
    <t>XP16004459-AUWM_A</t>
  </si>
  <si>
    <t>BLUEP004ACN</t>
  </si>
  <si>
    <t>XP16004454-USWAVS_A</t>
  </si>
  <si>
    <t>N0521.70019CN00</t>
  </si>
  <si>
    <t>P2016-1617-1PWCN </t>
  </si>
  <si>
    <t>PA/GEN/11013/CN</t>
  </si>
  <si>
    <t>XP16004259-KRWN_A</t>
  </si>
  <si>
    <t>UA16002CN</t>
  </si>
  <si>
    <t>XP16004261-KRWN_A</t>
  </si>
  <si>
    <t>UA16003CN</t>
  </si>
  <si>
    <t>XP16004609-KRWN_A</t>
  </si>
  <si>
    <t>XP16004300-TWTT_A</t>
  </si>
  <si>
    <t>0507-A24367-CN Our Ref.:TWTT-006(P2013-0994)</t>
  </si>
  <si>
    <t>XP130994-1TWCN </t>
  </si>
  <si>
    <t>XP16003803-JPKPO_A</t>
  </si>
  <si>
    <t>42821/14164CN0</t>
  </si>
  <si>
    <t>P2016-1118-1JPCN </t>
  </si>
  <si>
    <t>XP16003021-CN0069_C</t>
  </si>
  <si>
    <t>上海鸿研物流技术有限公司</t>
  </si>
  <si>
    <t>PE-54575-WO</t>
  </si>
  <si>
    <t>太景生物科技股份有限公司</t>
  </si>
  <si>
    <t>XP16002853-HKWP_A</t>
  </si>
  <si>
    <t>XP16002907-HKWP_A</t>
  </si>
  <si>
    <t>CNP/2015/73397</t>
  </si>
  <si>
    <t>XP16003143-HKWP_A</t>
  </si>
  <si>
    <t>XP16003223-HKWP_A</t>
  </si>
  <si>
    <t>CNP/2015/72402</t>
  </si>
  <si>
    <t>XP16003578-HKWP_A</t>
  </si>
  <si>
    <t>CNP/2016/75007</t>
  </si>
  <si>
    <t>XP16003638-HKWP_A</t>
  </si>
  <si>
    <t>XP16003667-HKWP_A</t>
  </si>
  <si>
    <t>MIP/2016/74591</t>
  </si>
  <si>
    <t>XP16003781-HKWP_A</t>
  </si>
  <si>
    <t>CND/2014/69833</t>
  </si>
  <si>
    <t>XP16004107-HKWP_A</t>
  </si>
  <si>
    <t>XP16004382-HKWP_A</t>
  </si>
  <si>
    <t>XP16004499-HKWP_A</t>
  </si>
  <si>
    <t>XP16004669-HKWP_A</t>
  </si>
  <si>
    <t>XP16004686-HKWP_A</t>
  </si>
  <si>
    <t>CNP/2011/62978</t>
  </si>
  <si>
    <t>495.49 US$</t>
  </si>
  <si>
    <t>499.79 US$</t>
  </si>
  <si>
    <t>494.91 US$</t>
  </si>
  <si>
    <t>P2016-1271</t>
  </si>
  <si>
    <t>P2015-0476</t>
  </si>
  <si>
    <t>57.45 US$</t>
  </si>
  <si>
    <t>P2014-0501</t>
  </si>
  <si>
    <t>511.51 US$</t>
  </si>
  <si>
    <t>827.2 US$</t>
  </si>
  <si>
    <t>P2016-1609</t>
  </si>
  <si>
    <t>D2016-1022</t>
  </si>
  <si>
    <t>438.65 US$</t>
  </si>
  <si>
    <t>514.83 US$</t>
  </si>
  <si>
    <t>P2016-1050</t>
  </si>
  <si>
    <t>2729.23 US$</t>
  </si>
  <si>
    <t>P2014-1213</t>
  </si>
  <si>
    <t>135.14 US$</t>
  </si>
  <si>
    <t>510.04 US$</t>
  </si>
  <si>
    <t>P2016-1340</t>
  </si>
  <si>
    <t>1427.68 US$</t>
  </si>
  <si>
    <t>P2015-0875</t>
  </si>
  <si>
    <t>663.69 US$</t>
  </si>
  <si>
    <t>620.91 US$</t>
  </si>
  <si>
    <t>P2015-0160</t>
  </si>
  <si>
    <t>799.47 US$</t>
  </si>
  <si>
    <t>152.47 US$</t>
  </si>
  <si>
    <t>P2016-1618</t>
  </si>
  <si>
    <t>2370.2 US$</t>
  </si>
  <si>
    <t>638.17 US$</t>
  </si>
  <si>
    <t>118.47 US$</t>
  </si>
  <si>
    <t>125.36 US$</t>
  </si>
  <si>
    <t>P2015-0517</t>
  </si>
  <si>
    <t>750 US$</t>
  </si>
  <si>
    <t>556 US$</t>
  </si>
  <si>
    <t>1032 US$</t>
  </si>
  <si>
    <t>P2016-1325</t>
  </si>
  <si>
    <t>1820.67 US$</t>
  </si>
  <si>
    <t>P2015-0525</t>
  </si>
  <si>
    <t>129.16 US$</t>
  </si>
  <si>
    <t>P2016-1102</t>
  </si>
  <si>
    <t>P2015-0523</t>
  </si>
  <si>
    <t>P2016-1599</t>
  </si>
  <si>
    <t>P2016-1148</t>
  </si>
  <si>
    <t>2870.64 US$</t>
  </si>
  <si>
    <t>P2016-1149</t>
  </si>
  <si>
    <t>3129.55 US$</t>
  </si>
  <si>
    <t>P2016-1238</t>
  </si>
  <si>
    <t>P2016-1276</t>
  </si>
  <si>
    <t>P2016-1085</t>
  </si>
  <si>
    <t>P2015-0817</t>
  </si>
  <si>
    <t>P2014-1302</t>
  </si>
  <si>
    <t>P2016-1324</t>
  </si>
  <si>
    <t>P2016-1369</t>
  </si>
  <si>
    <t>P2016-1382</t>
  </si>
  <si>
    <t>P2016-1552</t>
  </si>
  <si>
    <t>P2016-1589</t>
  </si>
  <si>
    <t>P2016-1532</t>
  </si>
  <si>
    <t>P2015-0877</t>
  </si>
  <si>
    <t>292.09 US$</t>
  </si>
  <si>
    <t xml:space="preserve">4695-002 PCT/CN-1, kb </t>
  </si>
  <si>
    <t>P2012-0997</t>
  </si>
  <si>
    <t>914.79 US$</t>
  </si>
  <si>
    <t>637.33 US$</t>
  </si>
  <si>
    <t>P2016-0982</t>
  </si>
  <si>
    <t>1448.62 US$</t>
  </si>
  <si>
    <t>P2014-1010</t>
  </si>
  <si>
    <t>449.36 US$</t>
  </si>
  <si>
    <t>P2014-1472</t>
  </si>
  <si>
    <t>P2015-1637</t>
  </si>
  <si>
    <t>366.31 US$</t>
  </si>
  <si>
    <t>P2014-1319</t>
  </si>
  <si>
    <t>P2015-0465</t>
  </si>
  <si>
    <t>216.64 US$</t>
  </si>
  <si>
    <t>P2016-0009</t>
  </si>
  <si>
    <t>240.71 US$</t>
  </si>
  <si>
    <t>P2015-1575</t>
  </si>
  <si>
    <t>391.15 US$</t>
  </si>
  <si>
    <t>P2016-1051</t>
  </si>
  <si>
    <t>2553.64 US$</t>
  </si>
  <si>
    <t>P2015-0579</t>
  </si>
  <si>
    <t>272.68 US$</t>
  </si>
  <si>
    <t>P2016-0228</t>
  </si>
  <si>
    <t>588.34 US$</t>
  </si>
  <si>
    <t>P2014-1318</t>
  </si>
  <si>
    <t>181.03 US$</t>
  </si>
  <si>
    <t>P2015-0798</t>
  </si>
  <si>
    <t>271.54 US$</t>
  </si>
  <si>
    <t>P2013-0135</t>
  </si>
  <si>
    <t>495.29 US$</t>
  </si>
  <si>
    <t xml:space="preserve">20309.0002CNWO </t>
  </si>
  <si>
    <t>P2012-1220</t>
  </si>
  <si>
    <t>P2014-0730</t>
  </si>
  <si>
    <t>567.54 US$</t>
  </si>
  <si>
    <t>P2016-1401</t>
  </si>
  <si>
    <t>598.3 US$</t>
  </si>
  <si>
    <t>174.37 US$</t>
  </si>
  <si>
    <t>P2016-1605</t>
  </si>
  <si>
    <t>2370.09 US$</t>
  </si>
  <si>
    <t>P2016-1570</t>
  </si>
  <si>
    <t>2373.9 US$</t>
  </si>
  <si>
    <t>P2016-1598</t>
  </si>
  <si>
    <t>3439.54 US$</t>
  </si>
  <si>
    <t xml:space="preserve">14100.0012CNWO </t>
  </si>
  <si>
    <t>P2014-0278</t>
  </si>
  <si>
    <t>164.91 US$</t>
  </si>
  <si>
    <t>P2014-1696</t>
  </si>
  <si>
    <t>294.39 US$</t>
  </si>
  <si>
    <t>58.25 US$</t>
  </si>
  <si>
    <t>P2016-0656</t>
  </si>
  <si>
    <t>582.46 US$</t>
  </si>
  <si>
    <t>P2016-1669</t>
  </si>
  <si>
    <t>2251.31 US$</t>
  </si>
  <si>
    <t>P2014-1558</t>
  </si>
  <si>
    <t>525.7 US$</t>
  </si>
  <si>
    <t>P2016-1634</t>
  </si>
  <si>
    <t>1498.7 US$</t>
  </si>
  <si>
    <t>P2016-1678</t>
  </si>
  <si>
    <t>72.43 US$</t>
  </si>
  <si>
    <t>P2016-1616</t>
  </si>
  <si>
    <t>3136.79 US$</t>
  </si>
  <si>
    <t>P2016-0739</t>
  </si>
  <si>
    <t>599.39 US$</t>
  </si>
  <si>
    <t>126.74 US$</t>
  </si>
  <si>
    <t>599.62 US$</t>
  </si>
  <si>
    <t>784.24 US$</t>
  </si>
  <si>
    <t>462.34 US$</t>
  </si>
  <si>
    <t>P2014-0128</t>
  </si>
  <si>
    <t>996.63 US$</t>
  </si>
  <si>
    <t>135.62 US$</t>
  </si>
  <si>
    <t>821.3 US$</t>
  </si>
  <si>
    <t>127.88 US$</t>
  </si>
  <si>
    <t>D2016-1261</t>
  </si>
  <si>
    <t>1795.53 US$</t>
  </si>
  <si>
    <t>P2014-0780</t>
  </si>
  <si>
    <t>P2014-0824</t>
  </si>
  <si>
    <t>647.95 US$</t>
  </si>
  <si>
    <t>P2016-0346</t>
  </si>
  <si>
    <t>536.96 US$</t>
  </si>
  <si>
    <t>P2014-1225</t>
  </si>
  <si>
    <t>381.23 US$</t>
  </si>
  <si>
    <t>P2016-0998</t>
  </si>
  <si>
    <t>867.64 US$</t>
  </si>
  <si>
    <t>611.36 US$</t>
  </si>
  <si>
    <t>P2016-0935</t>
  </si>
  <si>
    <t>1167.27 US$</t>
  </si>
  <si>
    <t>421.94 US$</t>
  </si>
  <si>
    <t>P2014-0748</t>
  </si>
  <si>
    <t>960.95 US$</t>
  </si>
  <si>
    <t>P2015-0248</t>
  </si>
  <si>
    <t>975.82 US$</t>
  </si>
  <si>
    <t>P2014-1262</t>
  </si>
  <si>
    <t>505.45 US$</t>
  </si>
  <si>
    <t>479.83 US$</t>
  </si>
  <si>
    <t>P2014-1322</t>
  </si>
  <si>
    <t>489.93 US$</t>
  </si>
  <si>
    <t>P2015-0446</t>
  </si>
  <si>
    <t>805.66 US$</t>
  </si>
  <si>
    <t>491.01 US$</t>
  </si>
  <si>
    <t>1428.5 US$</t>
  </si>
  <si>
    <t>P2016-0869</t>
  </si>
  <si>
    <t>448.91 US$</t>
  </si>
  <si>
    <t>P2016-0874</t>
  </si>
  <si>
    <t>179.83 US$</t>
  </si>
  <si>
    <t>P2016-0257</t>
  </si>
  <si>
    <t>126.26 US$</t>
  </si>
  <si>
    <t>P2014-0266</t>
  </si>
  <si>
    <t>180.91 US$</t>
  </si>
  <si>
    <t>175.21 US$</t>
  </si>
  <si>
    <t>P2014-1239</t>
  </si>
  <si>
    <t>P2016-0929</t>
  </si>
  <si>
    <t>P2016-0390</t>
  </si>
  <si>
    <t>379.36 US$</t>
  </si>
  <si>
    <t xml:space="preserve">1001.584CNWO </t>
  </si>
  <si>
    <t>P2013-1238</t>
  </si>
  <si>
    <t>179.49 US$</t>
  </si>
  <si>
    <t>P2016-1001</t>
  </si>
  <si>
    <t>P2016-0970</t>
  </si>
  <si>
    <t>P2016-1000</t>
  </si>
  <si>
    <t>1142.83 US$</t>
  </si>
  <si>
    <t>P2013-1162</t>
  </si>
  <si>
    <t>523.55 US$</t>
  </si>
  <si>
    <t>P2016-1030</t>
  </si>
  <si>
    <t>1856.38 US$</t>
  </si>
  <si>
    <t>P2014-0502</t>
  </si>
  <si>
    <t>524.98 US$</t>
  </si>
  <si>
    <t>P2014-0503</t>
  </si>
  <si>
    <t>175.61 US$</t>
  </si>
  <si>
    <t>P2014-1286</t>
  </si>
  <si>
    <t>500.17 US$</t>
  </si>
  <si>
    <t xml:space="preserve">132820CN </t>
  </si>
  <si>
    <t>P2013-1270</t>
  </si>
  <si>
    <t>P2015-0573</t>
  </si>
  <si>
    <t>664.1 US$</t>
  </si>
  <si>
    <t>P2016-0206</t>
  </si>
  <si>
    <t>510.62 US$</t>
  </si>
  <si>
    <t>96.24 US$</t>
  </si>
  <si>
    <t>P2016-1414</t>
  </si>
  <si>
    <t>2094.99 US$</t>
  </si>
  <si>
    <t>P2014-0612</t>
  </si>
  <si>
    <t>174.23 US$</t>
  </si>
  <si>
    <t>P2014-0416</t>
  </si>
  <si>
    <t>937.45 US$</t>
  </si>
  <si>
    <t>P2015-0610</t>
  </si>
  <si>
    <t>173.25 US$</t>
  </si>
  <si>
    <t>113.51 US$</t>
  </si>
  <si>
    <t xml:space="preserve">122690CN CS/gn </t>
  </si>
  <si>
    <t>P2012-1304</t>
  </si>
  <si>
    <t>506.68 US$</t>
  </si>
  <si>
    <t>185.78 US$</t>
  </si>
  <si>
    <t>804.32 US$</t>
  </si>
  <si>
    <t>P2014-1001</t>
  </si>
  <si>
    <t>P2016-1569</t>
  </si>
  <si>
    <t>XP17003136-CABC_A</t>
  </si>
  <si>
    <t>XP17001882-CABC_A</t>
  </si>
  <si>
    <t>XP17001869-CABC_A</t>
  </si>
  <si>
    <t>XP17003030-DEBL_A</t>
  </si>
  <si>
    <t>22225-CN</t>
  </si>
  <si>
    <t>P2017-1036-1PWCN </t>
  </si>
  <si>
    <t>XP17003114-FRCBB_A</t>
  </si>
  <si>
    <t>XP17002370-FRCBB_A</t>
  </si>
  <si>
    <t>XP17003914-FRLC_A</t>
  </si>
  <si>
    <t>XP17003239-FRLC_A</t>
  </si>
  <si>
    <t>P2015-1521-1PWCN </t>
  </si>
  <si>
    <t>XP17003207-FRLC_A</t>
  </si>
  <si>
    <t>XP17003137-FRLC_A</t>
  </si>
  <si>
    <t>XP17003116-FRLC_A</t>
  </si>
  <si>
    <t>F30-B-45144 CN</t>
  </si>
  <si>
    <t>P2017-1094-1PWCN </t>
  </si>
  <si>
    <t>XP17003058-FRLC_A</t>
  </si>
  <si>
    <t>XP17002838-FRLC_A</t>
  </si>
  <si>
    <t>F30-B-43871 CN</t>
  </si>
  <si>
    <t>P2017-0416-1PWCN </t>
  </si>
  <si>
    <t>XP17002225-FRLC_A</t>
  </si>
  <si>
    <t>XP17001925-FRLC_A</t>
  </si>
  <si>
    <t>XP17001866-FRLC_A</t>
  </si>
  <si>
    <t>XP17001745-FRLC_A</t>
  </si>
  <si>
    <t>XP17001727-FRLC_A</t>
  </si>
  <si>
    <t>F30-B37780 CN Our Ref.:P2013-0179(FRLC-007)</t>
  </si>
  <si>
    <t>P100133CN01 – JJB</t>
  </si>
  <si>
    <t>XP17003669-USDCI_A</t>
  </si>
  <si>
    <t>XP17003131-USFR_A</t>
  </si>
  <si>
    <t>XP17003398-USFG_A</t>
  </si>
  <si>
    <t>XP17003306-USFG_A</t>
  </si>
  <si>
    <t>I0113.0124/93CN</t>
  </si>
  <si>
    <t>P2014-0538-1PWCN </t>
  </si>
  <si>
    <t>XP17002883-USFG_A</t>
  </si>
  <si>
    <t>I0113.0157/154CN</t>
  </si>
  <si>
    <t>P2016-0752-1USCN </t>
  </si>
  <si>
    <t>XP17002391-USFG_A</t>
  </si>
  <si>
    <t>XP17003853-USFL_A</t>
  </si>
  <si>
    <t>XP17003827-USFL_A</t>
  </si>
  <si>
    <t>106389-3953</t>
  </si>
  <si>
    <t>P2016-0924-1PWCN </t>
  </si>
  <si>
    <t>XP17003825-USFL_A</t>
  </si>
  <si>
    <t>106389-3884</t>
  </si>
  <si>
    <t>P2016-0498-1PWCN </t>
  </si>
  <si>
    <t>XP17003823-USFL_A</t>
  </si>
  <si>
    <t>106389-4507</t>
  </si>
  <si>
    <t>P2017-0428-1PWCN </t>
  </si>
  <si>
    <t>XP17003755-USFL_A</t>
  </si>
  <si>
    <t>P2015-1223-1PWCN </t>
  </si>
  <si>
    <t>XP17003477-USFL_A</t>
  </si>
  <si>
    <t>XP17003473-USFL_A</t>
  </si>
  <si>
    <t>1060389/4601</t>
  </si>
  <si>
    <t>P2017-1211-1USCN-D1 </t>
  </si>
  <si>
    <t>XP17003472-USFL_A</t>
  </si>
  <si>
    <t>106389-4414</t>
  </si>
  <si>
    <t>P2017-1035-2PWCN </t>
  </si>
  <si>
    <t>XP17003413-USFL_A</t>
  </si>
  <si>
    <t>XP17003409-USFL_A</t>
  </si>
  <si>
    <t>106389-4412</t>
  </si>
  <si>
    <t>P2017-0950-1PWCN </t>
  </si>
  <si>
    <t>XP17003354-USFL_A</t>
  </si>
  <si>
    <t>106389-4349</t>
  </si>
  <si>
    <t>P2017-0270-1PWCN </t>
  </si>
  <si>
    <t>XP17003337-USFL_A</t>
  </si>
  <si>
    <t>P2015-1641-1PWCN </t>
  </si>
  <si>
    <t>XP17003275-USFL_A</t>
  </si>
  <si>
    <t>106389-4410</t>
  </si>
  <si>
    <t>P2017-0948-1PWCN </t>
  </si>
  <si>
    <t>XP17003141-USFL_A</t>
  </si>
  <si>
    <t>P2015-0571-1PWCN </t>
  </si>
  <si>
    <t>XP17002881-USFL_A</t>
  </si>
  <si>
    <t>XP17002807-USFL_A</t>
  </si>
  <si>
    <t>P2014-0856-1PWCN </t>
  </si>
  <si>
    <t>XP17002804-USFL_A</t>
  </si>
  <si>
    <t>XP17002738-USFL_A</t>
  </si>
  <si>
    <t>P2015-1102-1PWCN </t>
  </si>
  <si>
    <t>XP17002560-USFL_A</t>
  </si>
  <si>
    <t>XP17002549-USFL_A</t>
  </si>
  <si>
    <t>XP17002548-USFL_A</t>
  </si>
  <si>
    <t>106389-4177</t>
  </si>
  <si>
    <t>P2016-1225-1USCN </t>
  </si>
  <si>
    <t>XP17002524-USFL_A</t>
  </si>
  <si>
    <t>106389-3757</t>
  </si>
  <si>
    <t>P2017-0772-1PWCN </t>
  </si>
  <si>
    <t>XP17002518-USFL_A</t>
  </si>
  <si>
    <t>P2015-1364-1PWCN </t>
  </si>
  <si>
    <t>XP17002482-USFL_A</t>
  </si>
  <si>
    <t>P2015-0877-1USCN-F1 </t>
  </si>
  <si>
    <t>XP17002481-USFL_A</t>
  </si>
  <si>
    <t>106389-4262</t>
  </si>
  <si>
    <t>P2017-0119-1PWCN </t>
  </si>
  <si>
    <t>XP17002480-USFL_A</t>
  </si>
  <si>
    <t>XP17002479-USFL_A</t>
  </si>
  <si>
    <t>XP17002450-USFL_A</t>
  </si>
  <si>
    <t>106389-4392</t>
  </si>
  <si>
    <t>P2017-0542-1PWCN </t>
  </si>
  <si>
    <t>XP17002359-USFL_A</t>
  </si>
  <si>
    <t>106389-3194</t>
  </si>
  <si>
    <t>P2014-0822-1PWCN </t>
  </si>
  <si>
    <t>XP17002356-USFL_A</t>
  </si>
  <si>
    <t>XP17002129-USFL_A</t>
  </si>
  <si>
    <t>106389-3894</t>
  </si>
  <si>
    <t>P2016-0297-1PWCN </t>
  </si>
  <si>
    <t>XP17002073-USFL_A</t>
  </si>
  <si>
    <t>106389-2968</t>
  </si>
  <si>
    <t>P2014-0462-1PWCN </t>
  </si>
  <si>
    <t>XP17002015-USFL_A</t>
  </si>
  <si>
    <t>106389-4473</t>
  </si>
  <si>
    <t>P2017-0247-1PWCN </t>
  </si>
  <si>
    <t>XP17003482-AUFH_A</t>
  </si>
  <si>
    <t>M50171095:DAS:ct</t>
  </si>
  <si>
    <t>P2017-1156-1PWCN </t>
  </si>
  <si>
    <t>XP17001863-AUFH_A</t>
  </si>
  <si>
    <t>M50161623</t>
  </si>
  <si>
    <t>D2017-0329 </t>
  </si>
  <si>
    <t>XP17003789-ITGLP_D</t>
  </si>
  <si>
    <t>VM/F4-8451</t>
  </si>
  <si>
    <t>P2016-0782-1ITHK </t>
  </si>
  <si>
    <t>XP17003779-DEGL_A</t>
  </si>
  <si>
    <t>4695-002 PCT/CN-1, kb Our Ref.:P2012-0997(DEGL-002)</t>
  </si>
  <si>
    <t>XP120997-1PWCN </t>
  </si>
  <si>
    <t>XP17002626-DEGL_A</t>
  </si>
  <si>
    <t>P2015-0075-1PWCN </t>
  </si>
  <si>
    <t>XP17003259-AUGH_A</t>
  </si>
  <si>
    <t>P90419.CN</t>
  </si>
  <si>
    <t>P2014-1499-1PWCN </t>
  </si>
  <si>
    <t>XP17002816-AUGH_A</t>
  </si>
  <si>
    <t>P2016-1838-1PWCN </t>
  </si>
  <si>
    <t>XP12000051/USHJSA</t>
  </si>
  <si>
    <t>KT-1/THAILAND</t>
  </si>
  <si>
    <t>XP110492-1CNTH </t>
  </si>
  <si>
    <t>XP17003785-USHSM_A</t>
  </si>
  <si>
    <t>10869.0150CN01 Our Ref.:USHSM-030(P2013-0950)</t>
  </si>
  <si>
    <t>XP17003746-USHSM_A</t>
  </si>
  <si>
    <t>XP17003724-USHSM_A</t>
  </si>
  <si>
    <t>XP17003718-USHSM_A</t>
  </si>
  <si>
    <t>20424.0219CNWO</t>
  </si>
  <si>
    <t>P2017-1226-1PWCN </t>
  </si>
  <si>
    <t>XP17003492-USHSM_A</t>
  </si>
  <si>
    <t>XP17003342-USHSM_A</t>
  </si>
  <si>
    <t>XP17003308-USHSM_A</t>
  </si>
  <si>
    <t>20424.0135CND1</t>
  </si>
  <si>
    <t>P2017-0844-1USCN-D1 </t>
  </si>
  <si>
    <t>XP17003267-USHSM_A</t>
  </si>
  <si>
    <t>20424.0299CNU1</t>
  </si>
  <si>
    <t>P2017-1132-1USCN </t>
  </si>
  <si>
    <t>XP17003208-USHSM_A</t>
  </si>
  <si>
    <t>XP17003055-USHSM_A</t>
  </si>
  <si>
    <t>10869.0149CN01 Our Ref.:USHSM-018(P2012-1251)</t>
  </si>
  <si>
    <t>XP17003027-USHSM_A</t>
  </si>
  <si>
    <t>20424.0272CNWM</t>
  </si>
  <si>
    <t>P2017-0771-2PWCN </t>
  </si>
  <si>
    <t>XP17002967-USHSM_A</t>
  </si>
  <si>
    <t>XP17002794-USHSM_A</t>
  </si>
  <si>
    <t>20424.0047CNWO</t>
  </si>
  <si>
    <t>P2015-0871-1PWCN </t>
  </si>
  <si>
    <t>XP17002674-USHSM_A</t>
  </si>
  <si>
    <t>20424.0314CNU1</t>
  </si>
  <si>
    <t>P2017-0992-1USCN </t>
  </si>
  <si>
    <t>XP17002625-USHSM_A</t>
  </si>
  <si>
    <t>XP17002561-USHSM_A</t>
  </si>
  <si>
    <t>XP17002547-USHSM_A</t>
  </si>
  <si>
    <t>20424.0081CNU1</t>
  </si>
  <si>
    <t>P2015-0647-1USCN </t>
  </si>
  <si>
    <t>XP17002539-USHSM_A</t>
  </si>
  <si>
    <t>20424.0089CNWO</t>
  </si>
  <si>
    <t>P2015-0439-1PWCN </t>
  </si>
  <si>
    <t>XP17002487-USHSM_A</t>
  </si>
  <si>
    <t>XP17002419-USHSM_A</t>
  </si>
  <si>
    <t>XP17002418-USHSM_A</t>
  </si>
  <si>
    <t>20424.0270CNWO</t>
  </si>
  <si>
    <t>P2017-0770-1PWCN </t>
  </si>
  <si>
    <t>XP17002402-USHSM_A</t>
  </si>
  <si>
    <t>20424.0188CNU1</t>
  </si>
  <si>
    <t>P2015-0603-1USCN </t>
  </si>
  <si>
    <t>XP17002315-USHSM_A</t>
  </si>
  <si>
    <t>XP17002300-USHSM_A</t>
  </si>
  <si>
    <t>XP17002281-USHSM_A</t>
  </si>
  <si>
    <t>XP17002280-USHSM_A</t>
  </si>
  <si>
    <t>XP17002260-USHSM_A</t>
  </si>
  <si>
    <t>XP17002132-USHSM_A</t>
  </si>
  <si>
    <t>XP17002024-USHSM_A</t>
  </si>
  <si>
    <t>14100.0012CNWO Our Ref.:USHSM-034 (P2014-0278);</t>
  </si>
  <si>
    <t>20309.0002CNWO Our Ref.:P2012-1220(USHSM-016)</t>
  </si>
  <si>
    <t>XP17003134-IEHMC_A</t>
  </si>
  <si>
    <t>T27-1522-01CN</t>
  </si>
  <si>
    <t>P2015-1371-1PWCN </t>
  </si>
  <si>
    <t>XP17003359-KRHIPL_A</t>
  </si>
  <si>
    <t>OPA14193-CN</t>
  </si>
  <si>
    <t>P2015-1286-1PWCN </t>
  </si>
  <si>
    <t>XP17003258-KRHIPL_A</t>
  </si>
  <si>
    <t>OPA13057/CN Our Ref.;P2013-1235(KRHIPL-008)</t>
  </si>
  <si>
    <t>XP131235-1KRCN </t>
  </si>
  <si>
    <t>XP17003016-KRHIPL_A</t>
  </si>
  <si>
    <t>OPA14008-CN</t>
  </si>
  <si>
    <t>P2014-0419-1KRCN </t>
  </si>
  <si>
    <t>XP17002997-KRHIPL_A</t>
  </si>
  <si>
    <t>XP17002754-KRHIPL_A</t>
  </si>
  <si>
    <t>OPA14025-CN</t>
  </si>
  <si>
    <t>P2015-1057-1PWCN </t>
  </si>
  <si>
    <t>XP17002041-KRHIPL_A</t>
  </si>
  <si>
    <t>OPA15228-CN</t>
  </si>
  <si>
    <t>P2017-0153-1PWCN </t>
  </si>
  <si>
    <t>XP17003780-KRHJ_A</t>
  </si>
  <si>
    <t>OPB172678PCT/CN</t>
  </si>
  <si>
    <t>P2017-1126-1PWCN </t>
  </si>
  <si>
    <t>XP17003448-KRHJ_A</t>
  </si>
  <si>
    <t>OPC156126PCT/CN</t>
  </si>
  <si>
    <t>P2017-1085-1PWCN </t>
  </si>
  <si>
    <t>XP17002923-KRHJ_A</t>
  </si>
  <si>
    <t>OPC172602PCT/CN</t>
  </si>
  <si>
    <t>P2017-0924-1PWCN </t>
  </si>
  <si>
    <t>XP17002922-KRHJ_A</t>
  </si>
  <si>
    <t>OPC172601PCT/CN</t>
  </si>
  <si>
    <t>P2017-0901-1PWCN </t>
  </si>
  <si>
    <t>XP17002884-KRHJ_A</t>
  </si>
  <si>
    <t>OPB150017PCT/CN</t>
  </si>
  <si>
    <t>P2015-0970-1PWCN </t>
  </si>
  <si>
    <t>XP17002009-USPSBN_A</t>
  </si>
  <si>
    <t>688671.0015/5CN</t>
  </si>
  <si>
    <t>P2017-0531-1PWCN </t>
  </si>
  <si>
    <t>XP17001987-USPSBN_A</t>
  </si>
  <si>
    <t>P2014-1239-1PWCN </t>
  </si>
  <si>
    <t>XP17003263-USKB_A</t>
  </si>
  <si>
    <t>XP17003262-USKB_A</t>
  </si>
  <si>
    <t>XP17002699-USKB_D</t>
  </si>
  <si>
    <t>CEL0003/HK/4</t>
  </si>
  <si>
    <t>P2015-1432-1USHK </t>
  </si>
  <si>
    <t>XP17002215-USKB_A</t>
  </si>
  <si>
    <t>P2014-1708-1USCN-F1 </t>
  </si>
  <si>
    <t>XP17003122-USKTS_A</t>
  </si>
  <si>
    <t>95046-942571 (000110CN)</t>
  </si>
  <si>
    <t>P2015-0533-1PWCN </t>
  </si>
  <si>
    <t>XP17002177-USKTS_A</t>
  </si>
  <si>
    <t>XP17002066-USKTS_A</t>
  </si>
  <si>
    <t>XP17002029-USKTS_A</t>
  </si>
  <si>
    <t>XP17003835-BEKSN_A</t>
  </si>
  <si>
    <t>E6845-CN</t>
  </si>
  <si>
    <t>XP131103-1BECN </t>
  </si>
  <si>
    <t>XP17002650-BEKSN_A</t>
  </si>
  <si>
    <t>XP17002279-BEKSN_A</t>
  </si>
  <si>
    <t>XP17001894-BEKSN_A</t>
  </si>
  <si>
    <t>P2017-0420-1BECN-D1 </t>
  </si>
  <si>
    <t>PAT58865CN00 Our Ref.:P2013-1059(BEKSN-003)</t>
  </si>
  <si>
    <t>XP17003945-JPKP_A</t>
  </si>
  <si>
    <t>PCT2717MExp/KByi/CN</t>
  </si>
  <si>
    <t>P2017-1054-1PWCN </t>
  </si>
  <si>
    <t>XP17003831-JPKP_A</t>
  </si>
  <si>
    <t>XP17003758-JPKP_A</t>
  </si>
  <si>
    <t>XP17003361-JPKP_A</t>
  </si>
  <si>
    <t>PCT2751DNxp/YNyi/CN</t>
  </si>
  <si>
    <t>P2017-1037-1PWCN </t>
  </si>
  <si>
    <t>XP17003261-JPKP_A</t>
  </si>
  <si>
    <t>XP17003203-JPKP_A</t>
  </si>
  <si>
    <t>XP17003053-JPKP_A</t>
  </si>
  <si>
    <t>PCT2875NNxp/MTys/CN</t>
  </si>
  <si>
    <t>P2017-0494-1PWCN </t>
  </si>
  <si>
    <t>XP17002861-JPKP_A</t>
  </si>
  <si>
    <t>XP17002624-JPKP_A</t>
  </si>
  <si>
    <t>F2870BGxp/SZat/CN</t>
  </si>
  <si>
    <t>P2017-0285-1JPCN </t>
  </si>
  <si>
    <t>XP17002610-JPKP_A</t>
  </si>
  <si>
    <t>F2599KA/HGnk/CN Our Ref.:P2013-0955(JPKP-004)</t>
  </si>
  <si>
    <t>XP130955-1JPCN </t>
  </si>
  <si>
    <t>XP17002277-JPKP_A</t>
  </si>
  <si>
    <t>XP17002249-JPKP_A</t>
  </si>
  <si>
    <t>F2817KAxp/RMnk/CN</t>
  </si>
  <si>
    <t>P2017-0382-1JPCN </t>
  </si>
  <si>
    <t>XP17002242-JPKP_A</t>
  </si>
  <si>
    <t>PCT2724KAxp/KSnk/CN</t>
  </si>
  <si>
    <t>P2017-0244-1PWCN </t>
  </si>
  <si>
    <t>XP17003139-FRLAV_A</t>
  </si>
  <si>
    <t>BET 17L1182 (BF/JRI)</t>
  </si>
  <si>
    <t>P2017-0841-1PWCN </t>
  </si>
  <si>
    <t>XP17003138-FRLAV_A</t>
  </si>
  <si>
    <t>XP17002992-FRLAV_A</t>
  </si>
  <si>
    <t>XP17002907-FRLAV_A</t>
  </si>
  <si>
    <t>XP17002028-FRLC_A</t>
  </si>
  <si>
    <t>P100132CN01 - FT</t>
  </si>
  <si>
    <t>XP17003882-USMR_A</t>
  </si>
  <si>
    <t>P2016-2193-1PWCN </t>
  </si>
  <si>
    <t>XP17002739-DEMPG_A</t>
  </si>
  <si>
    <t>C 9552 / HG Our Ref.;P2013-1327(DEMPG-001)</t>
  </si>
  <si>
    <t>XP17002736-INMGIP_A</t>
  </si>
  <si>
    <t>FPAA/3593 Our Ref.:P2013-0848(INMGIP-001)</t>
  </si>
  <si>
    <t>XP130848-1PWCN </t>
  </si>
  <si>
    <t>XP17003943-USMIP_A</t>
  </si>
  <si>
    <t>DH2I P001CN</t>
  </si>
  <si>
    <t>P2016-0871-1PWCN </t>
  </si>
  <si>
    <t>XP17003829-USMIP_A</t>
  </si>
  <si>
    <t>XP17003414-USMIP_A</t>
  </si>
  <si>
    <t>XP17003408-USMIP_A</t>
  </si>
  <si>
    <t>XP17003236-USMIP_A</t>
  </si>
  <si>
    <t>XP17002374-USMIP_A</t>
  </si>
  <si>
    <t>XP17002360-USMIP_A</t>
  </si>
  <si>
    <t>XP17002128-USMIP_A</t>
  </si>
  <si>
    <t>IAIR P022CN</t>
  </si>
  <si>
    <t>P2016-0050-1PWCN </t>
  </si>
  <si>
    <t>XP17003782-GBME_A</t>
  </si>
  <si>
    <t>RIC/FP7277338</t>
  </si>
  <si>
    <t>P2017-0885-1PWCN </t>
  </si>
  <si>
    <t>XP17003781-GBME_A</t>
  </si>
  <si>
    <t>RIC/FP7277510</t>
  </si>
  <si>
    <t>P2017-0880-1PWCN </t>
  </si>
  <si>
    <t>XP17003759-GBME_A</t>
  </si>
  <si>
    <t>RIC/FP7277254</t>
  </si>
  <si>
    <t>P2017-0903-1PWCN </t>
  </si>
  <si>
    <t>XP17003725-GBME_D</t>
  </si>
  <si>
    <t>CMD/FP6905509 Our Ref.:P2013-0723(GBME-001)</t>
  </si>
  <si>
    <t>XP130723-1USHK </t>
  </si>
  <si>
    <t>XP17003385-GBME_A</t>
  </si>
  <si>
    <t>RIC/LP7272206</t>
  </si>
  <si>
    <t>P2017-0769-1PWCN </t>
  </si>
  <si>
    <t>XP17003382-GBME_A</t>
  </si>
  <si>
    <t>RIC/LP7272271</t>
  </si>
  <si>
    <t>P2017-0768-1PWCN </t>
  </si>
  <si>
    <t>XP17002918-GBME_A</t>
  </si>
  <si>
    <t>P2016-1850-1PWCN </t>
  </si>
  <si>
    <t>XP17002863-GBME_A</t>
  </si>
  <si>
    <t>P2016-1849-1PWCN </t>
  </si>
  <si>
    <t>XP17002454-GBME_A</t>
  </si>
  <si>
    <t>P2016-1780-1PWCN </t>
  </si>
  <si>
    <t>XP17002415-GBME_A</t>
  </si>
  <si>
    <t>RIC/FP7238892</t>
  </si>
  <si>
    <t>XP17002398-GBME_A</t>
  </si>
  <si>
    <t>XP17003698-USML_A</t>
  </si>
  <si>
    <t>50779-550N01CN-009810CN</t>
  </si>
  <si>
    <t>P2015-0280-1PWCN </t>
  </si>
  <si>
    <t>XP17003406-USML_A</t>
  </si>
  <si>
    <t>50779-567N01CN-010810CN</t>
  </si>
  <si>
    <t>P2017-0359-1PWCN </t>
  </si>
  <si>
    <t>XP17003400-USML_A</t>
  </si>
  <si>
    <t>50779-561N01CN-010410CN</t>
  </si>
  <si>
    <t>P2017-0358-1PWCN </t>
  </si>
  <si>
    <t>XP17003338-USML_A</t>
  </si>
  <si>
    <t>50760-516N01CN-001410CN</t>
  </si>
  <si>
    <t>P2015-0946-1PWCN </t>
  </si>
  <si>
    <t>XP17002622-USML_A</t>
  </si>
  <si>
    <t>XP17001754-USML_A</t>
  </si>
  <si>
    <t>50779-552N01CN-009910CN</t>
  </si>
  <si>
    <t>P2015-0572-1PWCN </t>
  </si>
  <si>
    <t>50760-517N01CN-001510CN</t>
  </si>
  <si>
    <t>XP17003935-USMF_A</t>
  </si>
  <si>
    <t>77894-20027.46</t>
  </si>
  <si>
    <t>P2017-1140-1USCN-D1 </t>
  </si>
  <si>
    <t>XP17003911-USMF_C</t>
  </si>
  <si>
    <t>77894-20025.43</t>
  </si>
  <si>
    <t>XP130303-1USCN </t>
  </si>
  <si>
    <t>XP17003582-USMF_A</t>
  </si>
  <si>
    <t>77894-20024.43</t>
  </si>
  <si>
    <t>P2014-0125-1PWCN </t>
  </si>
  <si>
    <t>XP17003476-USMF_A</t>
  </si>
  <si>
    <t>XP17003260-USMF_A</t>
  </si>
  <si>
    <t>77894-20027.43</t>
  </si>
  <si>
    <t>XP17003221-USMF_A</t>
  </si>
  <si>
    <t>XP17002898-USMF_A</t>
  </si>
  <si>
    <t>77894-20023.43</t>
  </si>
  <si>
    <t>XP131146-1PWCN </t>
  </si>
  <si>
    <t>XP17002076-USMF_A</t>
  </si>
  <si>
    <t>XP17003356-JPNIP_A</t>
  </si>
  <si>
    <t>VIC-1-PCTCN</t>
  </si>
  <si>
    <t>P2016-1809-1PWCN </t>
  </si>
  <si>
    <t>XP17002990-JPNIP_A</t>
  </si>
  <si>
    <t>XP17002989-JPNIP_A</t>
  </si>
  <si>
    <t>XP17002343-USNRF_A</t>
  </si>
  <si>
    <t>XP17002623-INOA_A</t>
  </si>
  <si>
    <t>PAT 2561</t>
  </si>
  <si>
    <t>P2016-0323-1PWCN </t>
  </si>
  <si>
    <t>XP17003907-USPSBN_A</t>
  </si>
  <si>
    <t>XP17003859-USPSBN_A</t>
  </si>
  <si>
    <t>XP17003757-USPSBN_A</t>
  </si>
  <si>
    <t>688970.0020/01CN1</t>
  </si>
  <si>
    <t>P2017-1243-1PWCN </t>
  </si>
  <si>
    <t>XP17003416-USPSBN_B</t>
  </si>
  <si>
    <t>688096.0105/105WO</t>
  </si>
  <si>
    <t>P2017-1216-1PCWO </t>
  </si>
  <si>
    <t>XP17003303-USPSBN_A</t>
  </si>
  <si>
    <t>688154.0003/1CN Our Ref.:P2012-1092(USPSBN-004)</t>
  </si>
  <si>
    <t>XP121092-1PWCN </t>
  </si>
  <si>
    <t>XP17003240-USPSBN_A</t>
  </si>
  <si>
    <t>203575.0305/271CN</t>
  </si>
  <si>
    <t>P2015-1212-1PWCN </t>
  </si>
  <si>
    <t>XP17003144-USPSBN_A</t>
  </si>
  <si>
    <t>XP17002737-USPSBN_A</t>
  </si>
  <si>
    <t>XP17002218-USPSBN_A</t>
  </si>
  <si>
    <t>XP17001986-USPSBN_A</t>
  </si>
  <si>
    <t>XP17001760-USPSBN_A</t>
  </si>
  <si>
    <t>1001.584CNWO Our Ref.:P2013-1238(USPDSD-023)</t>
  </si>
  <si>
    <t>XP17002543-DEPMP_A</t>
  </si>
  <si>
    <t>XP17001953-CARM_A</t>
  </si>
  <si>
    <t>42319-3028 Our Ref.:P2013-0506(CARM-001)</t>
  </si>
  <si>
    <t>XP130506-1PWCN </t>
  </si>
  <si>
    <t>XP17003490-CHSS_A</t>
  </si>
  <si>
    <t>P2016-2252-2CHCN </t>
  </si>
  <si>
    <t>XP17003135-USSLW_A</t>
  </si>
  <si>
    <t>XP17002799-USSLW_A</t>
  </si>
  <si>
    <t>4394.L60CN1</t>
  </si>
  <si>
    <t>P2014-0722-1PWCN </t>
  </si>
  <si>
    <t>XP17003433-USSJ_A</t>
  </si>
  <si>
    <t>P2016-1000-2USCN </t>
  </si>
  <si>
    <t>XP17001885-RUSIC_A</t>
  </si>
  <si>
    <t>P2017-0425-1PWCN </t>
  </si>
  <si>
    <t>XP17003285-RUSIPC_A</t>
  </si>
  <si>
    <t>P2017-1188-1RUCN </t>
  </si>
  <si>
    <t>XP17003479-ITSIB_A</t>
  </si>
  <si>
    <t>XP17003410-ITSIB_A</t>
  </si>
  <si>
    <t>XP17003360-ITSIB_A</t>
  </si>
  <si>
    <t>BX3202R/RCGE/rmn</t>
  </si>
  <si>
    <t>P2015-0975-1PWCN </t>
  </si>
  <si>
    <t>XP17002809-ITSIB_A</t>
  </si>
  <si>
    <t>XP17002758-ITSIB_A</t>
  </si>
  <si>
    <t>XP17002546-ITSIB_A</t>
  </si>
  <si>
    <t>XP17002413-ITSIB_A</t>
  </si>
  <si>
    <t>XP17002964-USSP_A</t>
  </si>
  <si>
    <t>P2015-0152-1PWCN </t>
  </si>
  <si>
    <t>XP17001871-USSP_A</t>
  </si>
  <si>
    <t>P2015-0149-1PWCN </t>
  </si>
  <si>
    <t>XP17002999-DE0758_A</t>
  </si>
  <si>
    <t>XP17003140-USVE_A</t>
  </si>
  <si>
    <t>31224-414721</t>
  </si>
  <si>
    <t>XP17002965-USFG_D</t>
  </si>
  <si>
    <t>31224-415990</t>
  </si>
  <si>
    <t>P2017-0171-1USHK </t>
  </si>
  <si>
    <t>XP17002488-USVE_A</t>
  </si>
  <si>
    <t>31224-414921</t>
  </si>
  <si>
    <t>P2016-0316-1PWCN </t>
  </si>
  <si>
    <t>XP17002453-USVE_A</t>
  </si>
  <si>
    <t>31224-414885</t>
  </si>
  <si>
    <t>P2015-0872-1PWCN </t>
  </si>
  <si>
    <t>XP17002278-USVE_A</t>
  </si>
  <si>
    <t>XP17001771-USVE_A</t>
  </si>
  <si>
    <t>XP17003951-DEKSW_A</t>
  </si>
  <si>
    <t>XP17003949-DEKSW_A</t>
  </si>
  <si>
    <t>P2016-0477-1PWCN </t>
  </si>
  <si>
    <t>XP17003944-DEKSW_A</t>
  </si>
  <si>
    <t>P2016-0437-1PWCN </t>
  </si>
  <si>
    <t>XP17003852-DEKSW_A</t>
  </si>
  <si>
    <t>132820CN Our Ref.;P2013-1270(DEDP-009)</t>
  </si>
  <si>
    <t>XP17003760-DEKSW_A</t>
  </si>
  <si>
    <t>XP17003504-DEKSW_A</t>
  </si>
  <si>
    <t>170711CN</t>
  </si>
  <si>
    <t>P2017-0953-1PWCN </t>
  </si>
  <si>
    <t>XP17003346-DEKSW_A</t>
  </si>
  <si>
    <t>P2014-0416-1PWCN </t>
  </si>
  <si>
    <t>XP17003311-DEKSW_A</t>
  </si>
  <si>
    <t>XP17003238-DEKSW_A</t>
  </si>
  <si>
    <t>171163CN TW/br</t>
  </si>
  <si>
    <t>P2017-1125-1PWCN </t>
  </si>
  <si>
    <t>XP17003056-DEKSW_A</t>
  </si>
  <si>
    <t>XP17002782-DEKSW_A</t>
  </si>
  <si>
    <t>XP17001988-DEKSW_A</t>
  </si>
  <si>
    <t>XP17001895-DEKSW_A</t>
  </si>
  <si>
    <t>170064CN TW/br</t>
  </si>
  <si>
    <t>P2017-0419-1PWCN </t>
  </si>
  <si>
    <t>XP17001884-DEKSW_A</t>
  </si>
  <si>
    <t>133016CN Our Ref.:P2013-1373(DEDP-010)</t>
  </si>
  <si>
    <t>122690CN CS/gn Our Ref.:P2012-1304(DEDP-002)</t>
  </si>
  <si>
    <t>XP17003266-AUWM_A</t>
  </si>
  <si>
    <t>P34025CNPC Our Ref.:P2013-0918(AUWM-001)</t>
  </si>
  <si>
    <t>XP130918-1PWCN </t>
  </si>
  <si>
    <t>XP17002779-USWAVS_A</t>
  </si>
  <si>
    <t>XP17002452-USWAVS_A</t>
  </si>
  <si>
    <t>XP17002316-USWAVS_A</t>
  </si>
  <si>
    <t>UCLAP062CN Our Ref.:P2013-0494(USWAVS-001)</t>
  </si>
  <si>
    <t>XP17003726-USWGS_A</t>
  </si>
  <si>
    <t>P2016-1631-1PWCN </t>
  </si>
  <si>
    <t>XP17003593-USWGS_A</t>
  </si>
  <si>
    <t>C1367.70016CN00</t>
  </si>
  <si>
    <t>P2016-1157-1PWCN </t>
  </si>
  <si>
    <t>XP17003351-USWGS_A</t>
  </si>
  <si>
    <t>XP17003228-USWGS_A</t>
  </si>
  <si>
    <t>N0521.70011CN00</t>
  </si>
  <si>
    <t>P2015-0338-1PWCN </t>
  </si>
  <si>
    <t>XP17003113-USWGS_A</t>
  </si>
  <si>
    <t>XP17002982-USWGS_A</t>
  </si>
  <si>
    <t>XP17002813-KRWN_A</t>
  </si>
  <si>
    <t>P2016-1544-2KRCN </t>
  </si>
  <si>
    <t>XP17002810-KRWN_A</t>
  </si>
  <si>
    <t>P2016-1543-2KRCN </t>
  </si>
  <si>
    <t>XP17001878-KRWN_A</t>
  </si>
  <si>
    <t>PA16005CN</t>
  </si>
  <si>
    <t>P2016-0528-1KRCN </t>
  </si>
  <si>
    <t>XP17003772-TWTT_A</t>
  </si>
  <si>
    <t>XP17003505-JPKPO_A</t>
  </si>
  <si>
    <t>37560/TYF2012-01CN Our Ref.:P2012-1112(JPKPO-006)</t>
  </si>
  <si>
    <t>XP121112-1JPCN </t>
  </si>
  <si>
    <t>XP17002180-JPKPO_A</t>
  </si>
  <si>
    <t>XP17003900-DEQIA_A</t>
  </si>
  <si>
    <t>PA735-PCT-CN</t>
  </si>
  <si>
    <t>P2015-0153-1PWCN </t>
  </si>
  <si>
    <t>XP17003415-DEQIA_A</t>
  </si>
  <si>
    <t>PA423-PCT-CN Our Ref: P2011-0558(DEQIA-002)</t>
  </si>
  <si>
    <t>XP17002148-DEQIA_A</t>
  </si>
  <si>
    <t>PA642-PCT-CN</t>
  </si>
  <si>
    <t>P2015-0138-1PWCN </t>
  </si>
  <si>
    <t>PA403-PCT-CN Our Ref.:P2013-0068(DEQIA-004)</t>
  </si>
  <si>
    <t>XP17002906-TWRIP_A</t>
  </si>
  <si>
    <t>P2014-0511-1TWCN </t>
  </si>
  <si>
    <t>XP17001746-TWRIP_A</t>
  </si>
  <si>
    <t>CMIT-04079CN</t>
  </si>
  <si>
    <t>P2014-0510-1TWCN </t>
  </si>
  <si>
    <t>XP17002671-CN0069_B</t>
  </si>
  <si>
    <t>XP130446-1PCBR </t>
  </si>
  <si>
    <t>XP17002656-CN0069_B</t>
  </si>
  <si>
    <t>XP17002113-CN0069_B</t>
  </si>
  <si>
    <t>XP130449-1PCZA </t>
  </si>
  <si>
    <t>XP17003855-TWSI_A</t>
  </si>
  <si>
    <t>P2016-1709-2TWCN </t>
  </si>
  <si>
    <t>XP17003854-TWSI_A</t>
  </si>
  <si>
    <t>P2016-2234-2TWCN </t>
  </si>
  <si>
    <t>XP17003744-TWSI_A</t>
  </si>
  <si>
    <t>PE-54752-CM</t>
  </si>
  <si>
    <t>P2016-1535-2TWCN </t>
  </si>
  <si>
    <t>XP17003721-TWSI_A</t>
  </si>
  <si>
    <t>XP17003720-TWSI_A</t>
  </si>
  <si>
    <t>PE-49661-CM</t>
  </si>
  <si>
    <t>P2014-0816-1TWCN </t>
  </si>
  <si>
    <t>XP17003592-TWSI_A</t>
  </si>
  <si>
    <t>XP17003590-TWSI_A</t>
  </si>
  <si>
    <t>PE-45540-CM Our Ref.:TWSI-338</t>
  </si>
  <si>
    <t>XP120894-1TWCN </t>
  </si>
  <si>
    <t>XP17003589-TWSI_A</t>
  </si>
  <si>
    <t>P2016-2195-2TWCN </t>
  </si>
  <si>
    <t>XP17003402-TWSI_A</t>
  </si>
  <si>
    <t>PE-51648-CM</t>
  </si>
  <si>
    <t>P2015-0689-1TWCN </t>
  </si>
  <si>
    <t>XP17003401-TWSI_A</t>
  </si>
  <si>
    <t>PE-46356-CM</t>
  </si>
  <si>
    <t>XP130004-1TWCN </t>
  </si>
  <si>
    <t>XP17003324-TWSI_A</t>
  </si>
  <si>
    <t>PE-56197-CM</t>
  </si>
  <si>
    <t>P2017-1124-3TWCN </t>
  </si>
  <si>
    <t>XP17003323-TWSI_A</t>
  </si>
  <si>
    <t>PE-56196-CM</t>
  </si>
  <si>
    <t>P2017-1123-1TWCN </t>
  </si>
  <si>
    <t>XP17003312-TWSI_A</t>
  </si>
  <si>
    <t>PE-56313-CM</t>
  </si>
  <si>
    <t>P2017-1190-3TWCN </t>
  </si>
  <si>
    <t>XP17003233-TWSI_A</t>
  </si>
  <si>
    <t>P2016-1938-2TWCN </t>
  </si>
  <si>
    <t>XP17003152-TWSI_A</t>
  </si>
  <si>
    <t>PE-46207-E-CM Our Ref.:TWSI-437(P2012-1279)</t>
  </si>
  <si>
    <t>XP121279-1JPCN </t>
  </si>
  <si>
    <t>XP17003127-TWSI_A</t>
  </si>
  <si>
    <t>PE-45205-CM Our Ref.:TWSI-291</t>
  </si>
  <si>
    <t>XP120666-1TWCN </t>
  </si>
  <si>
    <t>XP17003052-TWSI_A</t>
  </si>
  <si>
    <t>PE-45989-CM Our Ref.:TWSI-410(P2012-1158)</t>
  </si>
  <si>
    <t>XP121158-1SECN </t>
  </si>
  <si>
    <t>XP17002903-TWSI_A</t>
  </si>
  <si>
    <t>PE-49750-CM</t>
  </si>
  <si>
    <t>P2014-0859-1TWCN </t>
  </si>
  <si>
    <t>XP17002880-TWSI_A</t>
  </si>
  <si>
    <t>PE-49357-CM</t>
  </si>
  <si>
    <t>P2014-0589-1TWCN </t>
  </si>
  <si>
    <t>XP17002822-TWSI_A</t>
  </si>
  <si>
    <t>PE-56065-CM</t>
  </si>
  <si>
    <t>P2017-0845-2TWCN </t>
  </si>
  <si>
    <t>XP17002821-TWSI_A</t>
  </si>
  <si>
    <t>PE-56082-CM</t>
  </si>
  <si>
    <t>P2017-0963-2TWCN </t>
  </si>
  <si>
    <t>XP17002806-TWSI_A</t>
  </si>
  <si>
    <t>PE-45696-E-CM Our Ref.:TWSI-355(P2012-0979)</t>
  </si>
  <si>
    <t>XP120979-1USCN </t>
  </si>
  <si>
    <t>XP17002801-TWSI_C</t>
  </si>
  <si>
    <t>PE-48678-CM Our Ref.:TWSI-609(P2014-0122)</t>
  </si>
  <si>
    <t>P2014-0122-1TWCN </t>
  </si>
  <si>
    <t>XP17002675-TWSI_A</t>
  </si>
  <si>
    <t>PE-56105-CM</t>
  </si>
  <si>
    <t>P2017-1012-2TWCN </t>
  </si>
  <si>
    <t>XP17002636-TWSI_A</t>
  </si>
  <si>
    <t>PE-56109-CM</t>
  </si>
  <si>
    <t>P2017-1013-1TWCN </t>
  </si>
  <si>
    <t>XP17002608-TWSI_A</t>
  </si>
  <si>
    <t>XP17003845-TW0005_D</t>
  </si>
  <si>
    <t>60001-024HK1</t>
  </si>
  <si>
    <t>XP110097-1TWHK </t>
  </si>
  <si>
    <t>XP17003301-TW0005_D</t>
  </si>
  <si>
    <t>60001-022HK1</t>
  </si>
  <si>
    <t>XP110099-1TWHK </t>
  </si>
  <si>
    <t>XP17003235-TW0005_D</t>
  </si>
  <si>
    <t>P2016-1842-1TWTW </t>
  </si>
  <si>
    <t>XP17003234-TW0005_D</t>
  </si>
  <si>
    <t>P2016-1841-1TWTW </t>
  </si>
  <si>
    <t>XP17003906-HKWP_A</t>
  </si>
  <si>
    <t>CNP/2015/73320</t>
  </si>
  <si>
    <t>P2015-1638-1HKCN </t>
  </si>
  <si>
    <t>XP17003474-HKWP_A</t>
  </si>
  <si>
    <t>P2014-0449-1PWCN </t>
  </si>
  <si>
    <t>XP17002879-HKWP_A</t>
  </si>
  <si>
    <t>XP17002791-HKWP_A</t>
  </si>
  <si>
    <t>CNP/2015/71293</t>
  </si>
  <si>
    <t>P2015-0342-1HKCN </t>
  </si>
  <si>
    <t>XP17002198-HKWP_A</t>
  </si>
  <si>
    <t>CNP/2015/70897</t>
  </si>
  <si>
    <t>P2015-0218-1HKCN </t>
  </si>
  <si>
    <t>XP17003748-CN0271_A</t>
  </si>
  <si>
    <t>P2016-1978-3ESCN </t>
  </si>
  <si>
    <t>XP17002787-CN0271_A</t>
  </si>
  <si>
    <t>37561/TYU2012-04CN Our Ref.:P2012-1113(JPKPO-007)</t>
  </si>
  <si>
    <t>XP17001736-KRWN_A</t>
  </si>
  <si>
    <t>PA/GEN/15001/CN</t>
  </si>
  <si>
    <t>P2015-0353-1KRCNY </t>
  </si>
  <si>
    <t>XP17001768-USNP_A</t>
  </si>
  <si>
    <t>NUTEK-17690</t>
  </si>
  <si>
    <t>P2015-0718-1PWCNY </t>
  </si>
  <si>
    <t>XP17002152-CHSS_A</t>
  </si>
  <si>
    <t>P2014-0707-2UACNY </t>
  </si>
  <si>
    <t>XP17002416-CHSS_A</t>
  </si>
  <si>
    <t>P2014-0269-3UACNY </t>
  </si>
  <si>
    <t>XP17002805-KRWN_A</t>
  </si>
  <si>
    <t>P2016-0762-2KRCNY </t>
  </si>
  <si>
    <t>XP17002998-TWEC_C</t>
  </si>
  <si>
    <t>420-SM</t>
  </si>
  <si>
    <t>P2017-0821-1CNCNY </t>
  </si>
  <si>
    <t>XP17003237-TW0005_A</t>
  </si>
  <si>
    <t>60001-022P01</t>
  </si>
  <si>
    <t>XP110098-1TWCNY </t>
  </si>
  <si>
    <t>XP17003298-TWIPLO_A</t>
  </si>
  <si>
    <t>970983 Our Ref.:TWIPLO-009</t>
  </si>
  <si>
    <t>XP120528-3JPCNY </t>
  </si>
  <si>
    <t>XP17003325-KRWN_A</t>
  </si>
  <si>
    <t>DA/GEN/14003/CN-F8</t>
  </si>
  <si>
    <t>P2014-0771-3KRCNY </t>
  </si>
  <si>
    <t>XP17003326-KRWN_A</t>
  </si>
  <si>
    <t>DA/GEN/14005/CN-T8</t>
  </si>
  <si>
    <t>P2014-0772-3KRCNY </t>
  </si>
  <si>
    <t>XP17003327-KRWN_A</t>
  </si>
  <si>
    <t>DA/GEN/14004/CN-M8</t>
  </si>
  <si>
    <t>P2014-0773-3KRCNY </t>
  </si>
  <si>
    <t>XP17003328-USMIP_A</t>
  </si>
  <si>
    <t>IAIR P014</t>
  </si>
  <si>
    <t>P2015-1609-1PWCNY </t>
  </si>
  <si>
    <t>XP17003454-KRHIPL_A</t>
  </si>
  <si>
    <t>P2014-1558-1PWCNY </t>
  </si>
  <si>
    <t>XP17003588-KRWN_A</t>
  </si>
  <si>
    <t>UA/GEN/15003/CN</t>
  </si>
  <si>
    <t>P2015-0977-2KRCNY </t>
  </si>
  <si>
    <t>CABINET LTL</t>
  </si>
  <si>
    <t>GLP Srl</t>
  </si>
  <si>
    <t>HANNA MOORE &amp; CURLEY</t>
  </si>
  <si>
    <t>Ice Miller LLP</t>
  </si>
  <si>
    <t>Law Tech Link</t>
  </si>
  <si>
    <t>Morrison &amp; Foerster, LLP</t>
  </si>
  <si>
    <t>SANKOM Switzerland</t>
  </si>
  <si>
    <t>Skolkovo Intellectual Property Center, LLC</t>
  </si>
  <si>
    <t>文彬智权商标代理（深圳）有限公司</t>
  </si>
  <si>
    <t>纽泰克制药有限公司</t>
  </si>
  <si>
    <t>1767.1 US$</t>
  </si>
  <si>
    <t>P2016-1617</t>
  </si>
  <si>
    <t>P2014-0213</t>
  </si>
  <si>
    <t>P2016-1543</t>
  </si>
  <si>
    <t>1978.83 US$</t>
  </si>
  <si>
    <t>P2016-1544</t>
  </si>
  <si>
    <t>1675.43 US$</t>
  </si>
  <si>
    <t>378.6 US$</t>
  </si>
  <si>
    <t xml:space="preserve">0507-A24367-CN </t>
  </si>
  <si>
    <t>P2013-0994</t>
  </si>
  <si>
    <t>137.7 US$</t>
  </si>
  <si>
    <t>P2016-1118</t>
  </si>
  <si>
    <t>2649.22 US$</t>
  </si>
  <si>
    <t>D2016-0430</t>
  </si>
  <si>
    <t>300 US$</t>
  </si>
  <si>
    <t xml:space="preserve">PE-46207-E-CM </t>
  </si>
  <si>
    <t>P2012-1279</t>
  </si>
  <si>
    <t>82.97 US$</t>
  </si>
  <si>
    <t xml:space="preserve">PE-45165-CM </t>
  </si>
  <si>
    <t>P2012-0651</t>
  </si>
  <si>
    <t>P2016-1257</t>
  </si>
  <si>
    <t xml:space="preserve">CNP/2012/65535 </t>
  </si>
  <si>
    <t>P2012-0962</t>
  </si>
  <si>
    <t>479.84 US$</t>
  </si>
  <si>
    <t>P2015-1697</t>
  </si>
  <si>
    <t>75.31 US$</t>
  </si>
  <si>
    <t>XP17000120-TWSI_A</t>
  </si>
  <si>
    <t>XP17000119-TWSI_A</t>
  </si>
  <si>
    <t>XP17000118-USFL_A</t>
  </si>
  <si>
    <t>106389-4166</t>
  </si>
  <si>
    <t>XP17000117-USFL_A</t>
  </si>
  <si>
    <t>106389-4209</t>
  </si>
  <si>
    <t>XP17000116-USFL_A</t>
  </si>
  <si>
    <t>XP17000115-USFL_A</t>
  </si>
  <si>
    <t>XP17000114-USFL_A</t>
  </si>
  <si>
    <t>XP17000113-USFL_A</t>
  </si>
  <si>
    <t>XP17000112-USFL_A</t>
  </si>
  <si>
    <t>106389-4100</t>
  </si>
  <si>
    <t>XP17000111-USFL_A</t>
  </si>
  <si>
    <t>XP17000110-USFL_A</t>
  </si>
  <si>
    <t>XP17000109-USFL_A</t>
  </si>
  <si>
    <t>XP17000103-USWGS_A</t>
  </si>
  <si>
    <t>XP17000097-JPKP_A</t>
  </si>
  <si>
    <t>XP17000089-AUGH_D</t>
  </si>
  <si>
    <t>XP130705-1AUHK </t>
  </si>
  <si>
    <t>XP17000084-RUSIC_A</t>
  </si>
  <si>
    <t>XP17000083-USBA_A</t>
  </si>
  <si>
    <t>XP17000082-USFL_A</t>
  </si>
  <si>
    <t>XP17000081-TWSI_C</t>
  </si>
  <si>
    <t>XP17000080-DEKSW_A</t>
  </si>
  <si>
    <t>XP17000059-TWSI_A</t>
  </si>
  <si>
    <t>PE-55323-CM</t>
  </si>
  <si>
    <t>XP17000056-TWSI_C</t>
  </si>
  <si>
    <t>XP17000048-USPSBN_A</t>
  </si>
  <si>
    <t>688934.0041/6CN</t>
  </si>
  <si>
    <t>XP17000046-USPSBN_A</t>
  </si>
  <si>
    <t>688934.0053/6CN2</t>
  </si>
  <si>
    <t>P2016-2138-1PWCN </t>
  </si>
  <si>
    <t>XP17000045-USPSBN_A</t>
  </si>
  <si>
    <t>688934.0047/6CN1</t>
  </si>
  <si>
    <t>XP17000044-USML_A</t>
  </si>
  <si>
    <t>50760- 534001WO-003310WO</t>
  </si>
  <si>
    <t>XP17000043-DEKSW_D</t>
  </si>
  <si>
    <t>151255HK CS/sto</t>
  </si>
  <si>
    <t>P2015-1484-1DEHK </t>
  </si>
  <si>
    <t>XP17000038-KRHIPL_A</t>
  </si>
  <si>
    <t>XP17000029-INMGIP_D</t>
  </si>
  <si>
    <t>XP17000019-USFL_A</t>
  </si>
  <si>
    <t>106389-3816</t>
  </si>
  <si>
    <t>XP17000015-USFL_A</t>
  </si>
  <si>
    <t>106389-3006</t>
  </si>
  <si>
    <t>XP17000012-USFL_A</t>
  </si>
  <si>
    <t>XP17000010-FRLC_A</t>
  </si>
  <si>
    <t>R40-B-39659 CN</t>
  </si>
  <si>
    <t>P2014-0006-1FRCN </t>
  </si>
  <si>
    <t>XP17000009-USMIP_A</t>
  </si>
  <si>
    <t>ROBO P002CN</t>
  </si>
  <si>
    <t>P2016-0873-1PWCN </t>
  </si>
  <si>
    <t>XP17000007-TWSI_A</t>
  </si>
  <si>
    <t>XP16006065-GBME_A</t>
  </si>
  <si>
    <t>RYJ/CP7233190</t>
  </si>
  <si>
    <t>P2016-1798-1PWCN </t>
  </si>
  <si>
    <t>XP16006063-GBME_A</t>
  </si>
  <si>
    <t>RIC/FP7235344</t>
  </si>
  <si>
    <t>XP16006059-USMIP_A</t>
  </si>
  <si>
    <t>XP16006058-FRLAV_A</t>
  </si>
  <si>
    <t>XP16006057-DE0202_A</t>
  </si>
  <si>
    <t>BARDEHLE PAGENBERG</t>
  </si>
  <si>
    <t>K143502WOCN JLA/sz</t>
  </si>
  <si>
    <t>XP16006055-TWSI_A</t>
  </si>
  <si>
    <t>XP16006054-TW0005_A</t>
  </si>
  <si>
    <t>XP16006047-FRCBB_D</t>
  </si>
  <si>
    <t>11A93 BT 2 PCT HK</t>
  </si>
  <si>
    <t>XP16006036-USKTS_A</t>
  </si>
  <si>
    <t>079445-1030691 (000620CN)</t>
  </si>
  <si>
    <t>P2016-1940-1PWCN </t>
  </si>
  <si>
    <t>XP16006035-USKTS_A</t>
  </si>
  <si>
    <t>079445-1030696 (000630CN)</t>
  </si>
  <si>
    <t>P2016-1941-1PWCN </t>
  </si>
  <si>
    <t>XP16006022-USKB_A</t>
  </si>
  <si>
    <t>KAGAN BINDER PLLC</t>
  </si>
  <si>
    <t>CEL0004/CN/2</t>
  </si>
  <si>
    <t>XP16006017-USHSM_A</t>
  </si>
  <si>
    <t>14100.0016CNWO</t>
  </si>
  <si>
    <t>P2015-1116-1PWCN </t>
  </si>
  <si>
    <t>XP16006015-ITSIB_A</t>
  </si>
  <si>
    <t>BX4311M</t>
  </si>
  <si>
    <t>P2015-1628-1PWCN </t>
  </si>
  <si>
    <t>XP16006009-USDCI_A</t>
  </si>
  <si>
    <t>XP16006007-USDCI_A</t>
  </si>
  <si>
    <t>XP16006004-TWSI_A</t>
  </si>
  <si>
    <t>PE-55326-CM</t>
  </si>
  <si>
    <t>XP16006003-TWIPLO_A</t>
  </si>
  <si>
    <t>P2016-1979-2TWCN </t>
  </si>
  <si>
    <t>XP16006002-KRHJ_A</t>
  </si>
  <si>
    <t>OPC167181CN</t>
  </si>
  <si>
    <t>XP16005994-FRLC_A</t>
  </si>
  <si>
    <t>G143-B-43539 CN</t>
  </si>
  <si>
    <t>P2016-2169-1PWCN </t>
  </si>
  <si>
    <t>XP16005993-USFL_A</t>
  </si>
  <si>
    <t>XP16005992-USHSM_A</t>
  </si>
  <si>
    <t>XP16005991-DEKSW_A</t>
  </si>
  <si>
    <t>XP16005988-HKWP_A</t>
  </si>
  <si>
    <t>XP16005980-DEKSW_A</t>
  </si>
  <si>
    <t>162631CN</t>
  </si>
  <si>
    <t>P2016-2048-1PWCN </t>
  </si>
  <si>
    <t>XP16005972-USML_A</t>
  </si>
  <si>
    <t>50779-558N01CN-010110CN</t>
  </si>
  <si>
    <t>XP16005971-TWSI_A</t>
  </si>
  <si>
    <t>XP16005968-KRHJ_A</t>
  </si>
  <si>
    <t>XP16005966-USPDSD_A</t>
  </si>
  <si>
    <t>XP16005965-KRWN_A</t>
  </si>
  <si>
    <t>PA/GEN/15006/CN</t>
  </si>
  <si>
    <t>XP16005964-USFL_A</t>
  </si>
  <si>
    <t>106389-4248</t>
  </si>
  <si>
    <t>XP16005957-USDCI_A</t>
  </si>
  <si>
    <t>XP16005954-TWSI_A</t>
  </si>
  <si>
    <t>XP16005952-TWSI_A</t>
  </si>
  <si>
    <t>PE-55313-CM</t>
  </si>
  <si>
    <t>XP16005942-USPSBN_A</t>
  </si>
  <si>
    <t>688110.0136/66CN</t>
  </si>
  <si>
    <t>XP16005940-TWSI_A</t>
  </si>
  <si>
    <t>PE-55310-CM</t>
  </si>
  <si>
    <t>XP16005927-JPKP_A</t>
  </si>
  <si>
    <t>F2754ICxp/STys/CN</t>
  </si>
  <si>
    <t>XP16005926-USML_A</t>
  </si>
  <si>
    <t>50660-502N01CN-000200CN</t>
  </si>
  <si>
    <t>XP16005925-USML_A</t>
  </si>
  <si>
    <t>50660-501N01CN-000110CN</t>
  </si>
  <si>
    <t>P2016-1632-1PWCN </t>
  </si>
  <si>
    <t>XP16005916-DEQIA_A</t>
  </si>
  <si>
    <t>PA854-PCT-CN</t>
  </si>
  <si>
    <t>XP16005915-JPKP_A</t>
  </si>
  <si>
    <t>F2755ICxp/STys/CN</t>
  </si>
  <si>
    <t>XP16005906-USHSM_A</t>
  </si>
  <si>
    <t>20424.0323CNU1</t>
  </si>
  <si>
    <t>P2016-2167-1USCN </t>
  </si>
  <si>
    <t>XP16005896-TWSI_D</t>
  </si>
  <si>
    <t>XP16005882-KRHIPL_A</t>
  </si>
  <si>
    <t>XP16005881-TWSI_A</t>
  </si>
  <si>
    <t>XP16005876-USFG_A</t>
  </si>
  <si>
    <t>XP16005875-USMIP_A</t>
  </si>
  <si>
    <t>XP16005856-FRLC_A</t>
  </si>
  <si>
    <t>XP16005851-TWIPLO_A</t>
  </si>
  <si>
    <t>XP16005850-USWGS_A</t>
  </si>
  <si>
    <t>A0988.70032CN00</t>
  </si>
  <si>
    <t>P2014-1521-1PWCN </t>
  </si>
  <si>
    <t>XP16005849-USHSM_A</t>
  </si>
  <si>
    <t>20424.0112CNU1</t>
  </si>
  <si>
    <t>P2016-2113-1USCN </t>
  </si>
  <si>
    <t>XP16005839-DEKSW_A</t>
  </si>
  <si>
    <t>XP16005838-TWSI_A</t>
  </si>
  <si>
    <t>XP16005831-TWSI_A</t>
  </si>
  <si>
    <t>XP16005823-AUGH_A</t>
  </si>
  <si>
    <t>D75618.CN</t>
  </si>
  <si>
    <t>XP16005822-TWTT_A</t>
  </si>
  <si>
    <t>5169-A24675-CN</t>
  </si>
  <si>
    <t>XP16005821-TWTT_A</t>
  </si>
  <si>
    <t>5169-A24679-CN</t>
  </si>
  <si>
    <t>XP16005820-TWTT_A</t>
  </si>
  <si>
    <t>5169-A24676-CN</t>
  </si>
  <si>
    <t>XP16005819-TWTT_A</t>
  </si>
  <si>
    <t>5169-A24680-CN</t>
  </si>
  <si>
    <t>XP16005816-USVE_A</t>
  </si>
  <si>
    <t>Venable LLP</t>
  </si>
  <si>
    <t>31224-410288</t>
  </si>
  <si>
    <t>XP16005814-DEKSW_A</t>
  </si>
  <si>
    <t>XP16005813-USHSM_A</t>
  </si>
  <si>
    <t>20424.0055CNWO</t>
  </si>
  <si>
    <t>P2015-0833-1PWCN </t>
  </si>
  <si>
    <t>XP16005805-TWSI_A</t>
  </si>
  <si>
    <t>PE-55264-CM</t>
  </si>
  <si>
    <t>XP16005797-HKWP_A</t>
  </si>
  <si>
    <t>XP16005796-GBME_A</t>
  </si>
  <si>
    <t>XP16005782-USFL_A</t>
  </si>
  <si>
    <t>106389-4157</t>
  </si>
  <si>
    <t>XP16005780-TWEC_C</t>
  </si>
  <si>
    <t>长兴材料工业股份有限公司</t>
  </si>
  <si>
    <t>369-FP-CN-1</t>
  </si>
  <si>
    <t>XP16005777-DEPMP_A</t>
  </si>
  <si>
    <t>XP16005775-DEKSW_A</t>
  </si>
  <si>
    <t>XP16005759-CN0057_A</t>
  </si>
  <si>
    <t>曹卫</t>
  </si>
  <si>
    <t>XP130990-1USCN </t>
  </si>
  <si>
    <t>XP16005755-CN0057_A</t>
  </si>
  <si>
    <t>XP130988-1USCN </t>
  </si>
  <si>
    <t>XP16005753-JPKPO_A</t>
  </si>
  <si>
    <t>XP16005750-KRHJ_A</t>
  </si>
  <si>
    <t>OPC154210PCT/CN</t>
  </si>
  <si>
    <t>XP16005741-USFL_A</t>
  </si>
  <si>
    <t>XP16005728-USFL_A</t>
  </si>
  <si>
    <t>106389-4181</t>
  </si>
  <si>
    <t>XP16005725-FRLC_A</t>
  </si>
  <si>
    <t>C289-B-37952 CN</t>
  </si>
  <si>
    <t>P2014-1653-1PWCN </t>
  </si>
  <si>
    <t>XP16005724-USPSBN_A</t>
  </si>
  <si>
    <t>688110.0123/68CN</t>
  </si>
  <si>
    <t>P2015-0695-1PWCN </t>
  </si>
  <si>
    <t>XP16005723-ITSIB_A</t>
  </si>
  <si>
    <t>BX3403R/RGR/rsda</t>
  </si>
  <si>
    <t>P2016-1947-1PWCN </t>
  </si>
  <si>
    <t>XP16005722-USWGS_A</t>
  </si>
  <si>
    <t>Y0087.70084CN00</t>
  </si>
  <si>
    <t>XP16005704-USDW_A</t>
  </si>
  <si>
    <t>P239049.CN.01</t>
  </si>
  <si>
    <t>P2015-0269-1USCN </t>
  </si>
  <si>
    <t>XP16005702-FRLAV_A</t>
  </si>
  <si>
    <t>BET 15P0967 (IH/EMO)</t>
  </si>
  <si>
    <t>XP16005701-USMIP_A</t>
  </si>
  <si>
    <t>XP16005694-USFL_A</t>
  </si>
  <si>
    <t>106389-3834</t>
  </si>
  <si>
    <t>XP16005692-USME_A</t>
  </si>
  <si>
    <t>126036-01327</t>
  </si>
  <si>
    <t>XP16005689-USNRF_A</t>
  </si>
  <si>
    <t>NORTON ROSE FULBRIGHT US LLP</t>
  </si>
  <si>
    <t>BVTI.P0002CN</t>
  </si>
  <si>
    <t>P2014-0936-1PWCN </t>
  </si>
  <si>
    <t>XP16005681-USFL_A</t>
  </si>
  <si>
    <t>XP16005679-USBFF_A</t>
  </si>
  <si>
    <t>BOZICEVIC, FIELD &amp; FRANCIS LLP</t>
  </si>
  <si>
    <t>SC2013_236_CN</t>
  </si>
  <si>
    <t>XP16005665-GBME_D</t>
  </si>
  <si>
    <t>CMD/FP6989842</t>
  </si>
  <si>
    <t>XP16005658-USHSM_D</t>
  </si>
  <si>
    <t>20594.0002HKCN</t>
  </si>
  <si>
    <t>P2014-0157-1USHK </t>
  </si>
  <si>
    <t>XP16005650-USFG_A</t>
  </si>
  <si>
    <t>XP16005645-TWEC_C</t>
  </si>
  <si>
    <t>XP16005640-USKTS_A</t>
  </si>
  <si>
    <t>XP16005637-AUFH_A</t>
  </si>
  <si>
    <t>FPA PATENT ATTORNEYS PTY LTD</t>
  </si>
  <si>
    <t>M50149881:DJC:cr</t>
  </si>
  <si>
    <t>P2016-1679-1AUCN </t>
  </si>
  <si>
    <t>XP16005636-USFG_A</t>
  </si>
  <si>
    <t>XP16005634-AUGH_A</t>
  </si>
  <si>
    <t>D76001.CN</t>
  </si>
  <si>
    <t>XP16005615-DEKSW_A</t>
  </si>
  <si>
    <t>XP16005612-TWTT_A</t>
  </si>
  <si>
    <t>XP16005603-USKB_A</t>
  </si>
  <si>
    <t>CEL0003/CN/2</t>
  </si>
  <si>
    <t>P2014-1710-1USCN-F3 </t>
  </si>
  <si>
    <t>XP16005602-KRHJ_A</t>
  </si>
  <si>
    <t>OPC154216PCT/CN</t>
  </si>
  <si>
    <t>XP16005601-ITSIB_A</t>
  </si>
  <si>
    <t>BX4290M</t>
  </si>
  <si>
    <t>P2015-1633-1PWCN </t>
  </si>
  <si>
    <t>XP16005600-USFG_A</t>
  </si>
  <si>
    <t>A0831.0382/246CN</t>
  </si>
  <si>
    <t>XP16005596-USPSBN_A</t>
  </si>
  <si>
    <t>688071.0050/12CN</t>
  </si>
  <si>
    <t>P2016-1990-1PWCN </t>
  </si>
  <si>
    <t>XP16005581-DEKSW_A</t>
  </si>
  <si>
    <t>XP16005580-USFL_A</t>
  </si>
  <si>
    <t>XP16005578-CABC_A</t>
  </si>
  <si>
    <t>P2707CN00</t>
  </si>
  <si>
    <t>P2016-1843-1PWCN </t>
  </si>
  <si>
    <t>XP16005530-USKTS_A</t>
  </si>
  <si>
    <t>XP16005527-USNRF_A</t>
  </si>
  <si>
    <t>XP16005524-TWIPLO_A</t>
  </si>
  <si>
    <t>XP16005522-FRLC_A</t>
  </si>
  <si>
    <t>P287-B-45412 CN</t>
  </si>
  <si>
    <t>P2016-1971-1PWCN </t>
  </si>
  <si>
    <t>XP16005519-USFL_A</t>
  </si>
  <si>
    <t>XP16005517-TWSI_A</t>
  </si>
  <si>
    <t>PE-55117-CM</t>
  </si>
  <si>
    <t>XP16005508-USSP_A</t>
  </si>
  <si>
    <t>P2015-0148-1PWCN </t>
  </si>
  <si>
    <t>XP16005501-USKTS_A</t>
  </si>
  <si>
    <t>XP16005495-USFL_A</t>
  </si>
  <si>
    <t>106389-3880</t>
  </si>
  <si>
    <t>XP16005493-AUGH_A</t>
  </si>
  <si>
    <t>P96517.CN</t>
  </si>
  <si>
    <t>XP16005485-USHSM_A</t>
  </si>
  <si>
    <t>20424.0059CNWO</t>
  </si>
  <si>
    <t>P2015-0746-1PWCN </t>
  </si>
  <si>
    <t>XP16005482-TWIPLO_A</t>
  </si>
  <si>
    <t>XP16005479-USKB_A</t>
  </si>
  <si>
    <t>CEL0003/CN/3</t>
  </si>
  <si>
    <t>XP16005466-USKB_A</t>
  </si>
  <si>
    <t>CEL0003/CN</t>
  </si>
  <si>
    <t>XP110640-1USCN </t>
  </si>
  <si>
    <t>XP16005459-FRLAV_A</t>
  </si>
  <si>
    <t>XP16005455-HKWP_A</t>
  </si>
  <si>
    <t>XP16005449-USBA_A</t>
  </si>
  <si>
    <t>XP16005447-USFL_A</t>
  </si>
  <si>
    <t>106389-4168</t>
  </si>
  <si>
    <t>XP16005441-KRHJ_A</t>
  </si>
  <si>
    <t>XP16005432-USDW_A</t>
  </si>
  <si>
    <t>XP16005427-FRLAV_A</t>
  </si>
  <si>
    <t>BET 14P2233 (IH/MFR)</t>
  </si>
  <si>
    <t>PCT2777MExp/MTah/CN</t>
  </si>
  <si>
    <t>P2016-2019-1PWCN </t>
  </si>
  <si>
    <t>XP17001189-USSP_A</t>
  </si>
  <si>
    <t>XP17001188-BEKSN_A</t>
  </si>
  <si>
    <t>XP17001185-FRLC_A</t>
  </si>
  <si>
    <t>XP17001225-HKWP_D</t>
  </si>
  <si>
    <t>P2016-1974-1PCWO </t>
  </si>
  <si>
    <t>XP17001223-USWT_A</t>
  </si>
  <si>
    <t>WITHROW &amp; TERRANOVA, PLLC</t>
  </si>
  <si>
    <t>1302-425-CN</t>
  </si>
  <si>
    <t>P2017-0261-1USCN-D1 </t>
  </si>
  <si>
    <t>XP17001218-USHSM_A</t>
  </si>
  <si>
    <t>106389-4447</t>
  </si>
  <si>
    <t>P2017-0108-1PWCN </t>
  </si>
  <si>
    <t>XP17001214-USHSM_A</t>
  </si>
  <si>
    <t>XP17001280-USWT_A</t>
  </si>
  <si>
    <t>XP121194-1PWCN </t>
  </si>
  <si>
    <t>P2015-0983-1PWCN </t>
  </si>
  <si>
    <t>XP17001271-FRLC_A</t>
  </si>
  <si>
    <t>XP16004493-JPKPO_A</t>
  </si>
  <si>
    <t>XP121113-2JPCNY </t>
  </si>
  <si>
    <t>XP16005163-JPKPO_A</t>
  </si>
  <si>
    <t>XP110280-1PWCNY </t>
  </si>
  <si>
    <t>H. Jay Spiegel &amp; Associates Intellectual Property Law</t>
  </si>
  <si>
    <t>XP17000571-TW0005_C</t>
  </si>
  <si>
    <t>P2014-0195-1CNCNY </t>
  </si>
  <si>
    <t>XP17000957-USMIP_A</t>
  </si>
  <si>
    <t>P2016-0868-1PWCNY </t>
  </si>
  <si>
    <t>XP17001191-BEKSN_A</t>
  </si>
  <si>
    <t>XP131059-1PWCNY </t>
  </si>
  <si>
    <t>XP16005426-FRCBB_A</t>
  </si>
  <si>
    <t>11D1 BT 12 PCT CN</t>
  </si>
  <si>
    <t>P2016-1937-1PWCN </t>
  </si>
  <si>
    <t>XP16005425-KRHIPL_A</t>
  </si>
  <si>
    <t>XP16005424-BEKSN_A</t>
  </si>
  <si>
    <t>XP16005423-HKWP_A</t>
  </si>
  <si>
    <t>N04-1632067-CN</t>
  </si>
  <si>
    <t>XP16005418-AUSI_A</t>
  </si>
  <si>
    <t>XP16005417-TWIPLO_A</t>
  </si>
  <si>
    <t>XP16005412-TWSI_A</t>
  </si>
  <si>
    <t>PE-50053-CM</t>
  </si>
  <si>
    <t>XP16005411-DE0758_A</t>
  </si>
  <si>
    <t>ULLRICH &amp; NAUMANN</t>
  </si>
  <si>
    <t>XP130768-1PWCN </t>
  </si>
  <si>
    <t>XP16005404-USHSM_A</t>
  </si>
  <si>
    <t>20424.0067CNWO</t>
  </si>
  <si>
    <t>P2016-1545-1PWCN </t>
  </si>
  <si>
    <t>XP16005403-USFL_A</t>
  </si>
  <si>
    <t>XP16005402-ITSIB_A</t>
  </si>
  <si>
    <t>BX3027R/RCGE/rmp</t>
  </si>
  <si>
    <t>P2014-1639-1PWCN </t>
  </si>
  <si>
    <t>XP16005401-USPSBN_A</t>
  </si>
  <si>
    <t>688071.0041/11CN</t>
  </si>
  <si>
    <t>P2016-1807-1PWCN </t>
  </si>
  <si>
    <t>XP16005399-HKWP_D</t>
  </si>
  <si>
    <t>PCT/2016/75277</t>
  </si>
  <si>
    <t>XP16005398-GBME_A</t>
  </si>
  <si>
    <t>RJW/LP7229677</t>
  </si>
  <si>
    <t>XP16005397-GBME_A</t>
  </si>
  <si>
    <t>RJW/LP7229826</t>
  </si>
  <si>
    <t>XP16005394-FRLC_A</t>
  </si>
  <si>
    <t>XP16005389-DEQIA_A</t>
  </si>
  <si>
    <t>PA797-PCT-CN</t>
  </si>
  <si>
    <t>XP16005384-AUWM_A</t>
  </si>
  <si>
    <t>XP16005364-USFL_A</t>
  </si>
  <si>
    <t>XP16005359-USFL_A</t>
  </si>
  <si>
    <t>106389-3594</t>
  </si>
  <si>
    <t>XP16005319-AUFH_A</t>
  </si>
  <si>
    <t>M50147016:TPG:MKD:mgc</t>
  </si>
  <si>
    <t>XP16005311-USFL_A</t>
  </si>
  <si>
    <t>106389-3767</t>
  </si>
  <si>
    <t>XP16005309-HKWP_A</t>
  </si>
  <si>
    <t>CNP/2015/72663</t>
  </si>
  <si>
    <t>P2015-1169-1HKCN </t>
  </si>
  <si>
    <t>XP16005269-TWSI_A</t>
  </si>
  <si>
    <t>PE-54990-CM</t>
  </si>
  <si>
    <t>XP16005259-USFL_A</t>
  </si>
  <si>
    <t>106389/3287</t>
  </si>
  <si>
    <t>XP16005258-TWSI_A</t>
  </si>
  <si>
    <t>XP16005257-USHSM_A</t>
  </si>
  <si>
    <t>20424.0086CNWO</t>
  </si>
  <si>
    <t>P2016-1546-1PWCN </t>
  </si>
  <si>
    <t>XP16005230-USFL_A</t>
  </si>
  <si>
    <t>XP16005229-KRWN_A</t>
  </si>
  <si>
    <t>PA16003CN</t>
  </si>
  <si>
    <t>XP16005228-KRWN_A</t>
  </si>
  <si>
    <t>PA16002CN</t>
  </si>
  <si>
    <t>XP16005226-FRCBB_A</t>
  </si>
  <si>
    <t>XP16005214-AUFH_A</t>
  </si>
  <si>
    <t>M50153219:DAS:JY:ct</t>
  </si>
  <si>
    <t>XP16005206-TWSI_A</t>
  </si>
  <si>
    <t>XP16005201-USPSBN_A</t>
  </si>
  <si>
    <t>XP16005197-USME_A</t>
  </si>
  <si>
    <t>126036-01326</t>
  </si>
  <si>
    <t>XP16005195-USME_A</t>
  </si>
  <si>
    <t>XP16005194-USHSM_A</t>
  </si>
  <si>
    <t>20420.0013CNWO</t>
  </si>
  <si>
    <t>P2015-0410-1PWCN </t>
  </si>
  <si>
    <t>XP16005193-USHSM_A</t>
  </si>
  <si>
    <t>20420.0054CNWO</t>
  </si>
  <si>
    <t>P2015-0373-1PWCN </t>
  </si>
  <si>
    <t>XP16005189-AUGH_A</t>
  </si>
  <si>
    <t>P96011.CN</t>
  </si>
  <si>
    <t>XP16005188-FRLC_A</t>
  </si>
  <si>
    <t>F30-B-41940 CN</t>
  </si>
  <si>
    <t>P2016-1724-1PWCN </t>
  </si>
  <si>
    <t>XP16005171-USPSBN_A</t>
  </si>
  <si>
    <t>688618.0073/57CN</t>
  </si>
  <si>
    <t>P2016-1871-3USCN </t>
  </si>
  <si>
    <t>XP16005170-USPSBN_A</t>
  </si>
  <si>
    <t>688618.0078/58CN</t>
  </si>
  <si>
    <t>P2016-1872-3USCN </t>
  </si>
  <si>
    <t>XP16005169-USFL_A</t>
  </si>
  <si>
    <t>1060389/4333</t>
  </si>
  <si>
    <t>XP16005144-FRCO_A</t>
  </si>
  <si>
    <t>XP16005143-TWIPLO_A</t>
  </si>
  <si>
    <t>XP16005142-KRWN_A</t>
  </si>
  <si>
    <t>XP16005141-USML_A</t>
  </si>
  <si>
    <t>50779-545N01CN-009510CN</t>
  </si>
  <si>
    <t>P2014-0597-1PWCN </t>
  </si>
  <si>
    <t>XP16005111-TWSI_A</t>
  </si>
  <si>
    <t>PE-54962-CM</t>
  </si>
  <si>
    <t>XP16005102-KRHIPL_A</t>
  </si>
  <si>
    <t>OPA14021-CN</t>
  </si>
  <si>
    <t>P2014-0317-1KRCN </t>
  </si>
  <si>
    <t>XP16005101-FRCBB_A</t>
  </si>
  <si>
    <t>11M74 BT CN PCT 3</t>
  </si>
  <si>
    <t>P2014-0631-1PWCN </t>
  </si>
  <si>
    <t>XP16005100-USFR_A</t>
  </si>
  <si>
    <t>XP16005099-AUWM_A</t>
  </si>
  <si>
    <t>XP16005098-TWRIP_A</t>
  </si>
  <si>
    <t>FLBG-05318PCT-CN</t>
  </si>
  <si>
    <t>P2016-0307-1PWCN </t>
  </si>
  <si>
    <t>XP16005080-TW0005_A</t>
  </si>
  <si>
    <t>XP16005079-TWRIP_A</t>
  </si>
  <si>
    <t>CMIT-04080CN</t>
  </si>
  <si>
    <t>XP16005078-FRLAV_A</t>
  </si>
  <si>
    <t>XP16005071-AUGH_A</t>
  </si>
  <si>
    <t>XP16005068-TWSI_A</t>
  </si>
  <si>
    <t>PE-55003-CM</t>
  </si>
  <si>
    <t>XP16005063-AUFH_A</t>
  </si>
  <si>
    <t>XP16005056-USPSBN_A</t>
  </si>
  <si>
    <t>XP16005046-TWSI_A</t>
  </si>
  <si>
    <t>PE-42914-E-CM</t>
  </si>
  <si>
    <t>XP16005045-HKWP_A</t>
  </si>
  <si>
    <t>XP16005044-USFL_A</t>
  </si>
  <si>
    <t>106389-3233</t>
  </si>
  <si>
    <t>XP16005031-USWGS_A</t>
  </si>
  <si>
    <t>F0720.70001CN00</t>
  </si>
  <si>
    <t>P2016-1624-1PWCN </t>
  </si>
  <si>
    <t>XP16005025-FRCBB_A</t>
  </si>
  <si>
    <t>11M74 BT CN/PCT4</t>
  </si>
  <si>
    <t>XP16005017-TWSI_C</t>
  </si>
  <si>
    <t>XP16005005-USNRF_A</t>
  </si>
  <si>
    <t>XP16005004-DEKSW_A</t>
  </si>
  <si>
    <t>XP16005002-USSTL_A</t>
  </si>
  <si>
    <t>STOEL RIVES LLP</t>
  </si>
  <si>
    <t>56094/2003</t>
  </si>
  <si>
    <t>XP16004914-DEKNH_A</t>
  </si>
  <si>
    <t>KNH PATENTANWÄLTE</t>
  </si>
  <si>
    <t>OP89127PCCN/SPI4201</t>
  </si>
  <si>
    <t>XP16004913-DEPMP_A</t>
  </si>
  <si>
    <t>XP16004912-USWAVS_A</t>
  </si>
  <si>
    <t>UCLAP062CND1</t>
  </si>
  <si>
    <t>XP16004907-USSP_A</t>
  </si>
  <si>
    <t>XP16004903-HKWP_A</t>
  </si>
  <si>
    <t>PCT/2016/75164</t>
  </si>
  <si>
    <t>P2016-1788-1PCWO </t>
  </si>
  <si>
    <t>XP16004882-USML_A</t>
  </si>
  <si>
    <t>XP16004881-USWAVS_A</t>
  </si>
  <si>
    <t>XP16004879-KRHIPL_A</t>
  </si>
  <si>
    <t>OPA15018-CN</t>
  </si>
  <si>
    <t>XP16004873-USHSM_A</t>
  </si>
  <si>
    <t>20424.0186CNU1</t>
  </si>
  <si>
    <t>P2014-1442-1USCN </t>
  </si>
  <si>
    <t>XP16004862-USWAVS_A</t>
  </si>
  <si>
    <t>XP16004855-USHSM_A</t>
  </si>
  <si>
    <t>XP16004854-TWSI_A</t>
  </si>
  <si>
    <t>XP16004852-USKB_A</t>
  </si>
  <si>
    <t>CEL0003/CN/4</t>
  </si>
  <si>
    <t>XP16004851-TWSI_A</t>
  </si>
  <si>
    <t>XP16004836-USKTS_A</t>
  </si>
  <si>
    <t>076916-1023602-214310CN</t>
  </si>
  <si>
    <t>XP16004835-AUGH_A</t>
  </si>
  <si>
    <t>P90440.CN</t>
  </si>
  <si>
    <t>P2014-1440-1PWCN </t>
  </si>
  <si>
    <t>XP16004834-CABC_A</t>
  </si>
  <si>
    <t>P2740CN00</t>
  </si>
  <si>
    <t>P2016-1680-1PWCN </t>
  </si>
  <si>
    <t>XP16004820-USMR_A</t>
  </si>
  <si>
    <t>MACK-RAY, INC</t>
  </si>
  <si>
    <t>Please Advise</t>
  </si>
  <si>
    <t>P2016-1405-1PWCN </t>
  </si>
  <si>
    <t>XP16004809-CARM_A</t>
  </si>
  <si>
    <t>RIDOUT &amp; MAYBEE LLP</t>
  </si>
  <si>
    <t>MINNESOTA BUILDERS &amp; REMODELERS, INC.</t>
  </si>
  <si>
    <t>Company</t>
  </si>
  <si>
    <t>Date</t>
  </si>
  <si>
    <t>Debit Number</t>
  </si>
  <si>
    <t>Your Ref</t>
  </si>
  <si>
    <t>Our Ref</t>
  </si>
  <si>
    <t>Total Due</t>
  </si>
  <si>
    <t>P2016-1781</t>
  </si>
  <si>
    <t>2061.16 US$</t>
  </si>
  <si>
    <t>469.71 US$</t>
  </si>
  <si>
    <t>52.41 US$</t>
  </si>
  <si>
    <t>P2016-1843</t>
  </si>
  <si>
    <t>4054.89 US$</t>
  </si>
  <si>
    <t>P2016-1680</t>
  </si>
  <si>
    <t>5440.74 US$</t>
  </si>
  <si>
    <t>P2015-0421</t>
  </si>
  <si>
    <t>52.35 US$</t>
  </si>
  <si>
    <t>P2016-0747</t>
  </si>
  <si>
    <t>P2016-1937</t>
  </si>
  <si>
    <t>2278.4 US$</t>
  </si>
  <si>
    <t>425 US$</t>
  </si>
  <si>
    <t>P2014-0631</t>
  </si>
  <si>
    <t>171.79 US$</t>
  </si>
  <si>
    <t>P2014-0722</t>
  </si>
  <si>
    <t>476.74 US$</t>
  </si>
  <si>
    <t>487.2 US$</t>
  </si>
  <si>
    <t>P2014-0006</t>
  </si>
  <si>
    <t>909.35 US$</t>
  </si>
  <si>
    <t>P2016-2169</t>
  </si>
  <si>
    <t>3865.2 US$</t>
  </si>
  <si>
    <t>235.13 US$</t>
  </si>
  <si>
    <t>P2014-1653</t>
  </si>
  <si>
    <t>1145.5 US$</t>
  </si>
  <si>
    <t>P2016-1971</t>
  </si>
  <si>
    <t>1164.23 US$</t>
  </si>
  <si>
    <t>451.94 US$</t>
  </si>
  <si>
    <t>P2016-1724</t>
  </si>
  <si>
    <t>1708.23 US$</t>
  </si>
  <si>
    <t>408 US$</t>
  </si>
  <si>
    <t>234 US$</t>
  </si>
  <si>
    <t>P2015-0269</t>
  </si>
  <si>
    <t>567.09 US$</t>
  </si>
  <si>
    <t>115.3 US$</t>
  </si>
  <si>
    <t>1195.85 US$</t>
  </si>
  <si>
    <t>758.19 US$</t>
  </si>
  <si>
    <t>568.45 US$</t>
  </si>
  <si>
    <t>115.44 US$</t>
  </si>
  <si>
    <t>P2015-0872</t>
  </si>
  <si>
    <t>655.89 US$</t>
  </si>
  <si>
    <t>P2016-1805</t>
  </si>
  <si>
    <t>510.64 US$</t>
  </si>
  <si>
    <t>P2016-1636</t>
  </si>
  <si>
    <t>562.57 US$</t>
  </si>
  <si>
    <t>490.44 US$</t>
  </si>
  <si>
    <t>P2016-1681</t>
  </si>
  <si>
    <t xml:space="preserve">106389-2914 </t>
  </si>
  <si>
    <t>P2014-0143</t>
  </si>
  <si>
    <t>475.49 US$</t>
  </si>
  <si>
    <t>P2015-1223</t>
  </si>
  <si>
    <t>693.95 US$</t>
  </si>
  <si>
    <t>P2014-1057</t>
  </si>
  <si>
    <t>560.94 US$</t>
  </si>
  <si>
    <t>231.31 US$</t>
  </si>
  <si>
    <t>475.72 US$</t>
  </si>
  <si>
    <t>P2016-1848</t>
  </si>
  <si>
    <t>511.12 US$</t>
  </si>
  <si>
    <t>P2016-1909</t>
  </si>
  <si>
    <t>1597.54 US$</t>
  </si>
  <si>
    <t>124.84 US$</t>
  </si>
  <si>
    <t>P2016-1820</t>
  </si>
  <si>
    <t>2533.88 US$</t>
  </si>
  <si>
    <t>P2015-1364</t>
  </si>
  <si>
    <t>750.31 US$</t>
  </si>
  <si>
    <t>52.42 US$</t>
  </si>
  <si>
    <t>479.24 US$</t>
  </si>
  <si>
    <t>P2015-1641</t>
  </si>
  <si>
    <t>1195.39 US$</t>
  </si>
  <si>
    <t>P2016-1819</t>
  </si>
  <si>
    <t>1942.61 US$</t>
  </si>
  <si>
    <t>2385.95 US$</t>
  </si>
  <si>
    <t>2492.59 US$</t>
  </si>
  <si>
    <t>P2015-0571</t>
  </si>
  <si>
    <t>408.29 US$</t>
  </si>
  <si>
    <t>P2015-1102</t>
  </si>
  <si>
    <t>1154.02 US$</t>
  </si>
  <si>
    <t>P2014-1122</t>
  </si>
  <si>
    <t>602.8 US$</t>
  </si>
  <si>
    <t>52.64 US$</t>
  </si>
  <si>
    <t>P2016-1818</t>
  </si>
  <si>
    <t>2160.32 US$</t>
  </si>
  <si>
    <t>P2014-1611</t>
  </si>
  <si>
    <t>489.66 US$</t>
  </si>
  <si>
    <t>P2016-1679</t>
  </si>
  <si>
    <t>66.9 US$</t>
  </si>
  <si>
    <t>P2016-1611</t>
  </si>
  <si>
    <t>2412.12 US$</t>
  </si>
  <si>
    <t>P2016-1855</t>
  </si>
  <si>
    <t>7841.85 US$</t>
  </si>
  <si>
    <t>2164.67 US$</t>
  </si>
  <si>
    <t>P2013-0705</t>
  </si>
  <si>
    <t>592 US$</t>
  </si>
  <si>
    <t>P2015-1693</t>
  </si>
  <si>
    <t>115.43 US$</t>
  </si>
  <si>
    <t>P2016-1831</t>
  </si>
  <si>
    <t>62.97 US$</t>
  </si>
  <si>
    <t>P2016-1838</t>
  </si>
  <si>
    <t>3446.94 US$</t>
  </si>
  <si>
    <t>P2016-1735</t>
  </si>
  <si>
    <t>2688.4 US$</t>
  </si>
  <si>
    <t>346.44 US$</t>
  </si>
  <si>
    <t>P2014-1440</t>
  </si>
  <si>
    <t>225.17 US$</t>
  </si>
  <si>
    <t>P2015-1116</t>
  </si>
  <si>
    <t>282.85 US$</t>
  </si>
  <si>
    <t>475.73 US$</t>
  </si>
  <si>
    <t>P2016-2167</t>
  </si>
  <si>
    <t>2115.32 US$</t>
  </si>
  <si>
    <t>P2016-2113</t>
  </si>
  <si>
    <t>1884.54 US$</t>
  </si>
  <si>
    <t>P2015-0833</t>
  </si>
  <si>
    <t>638.31 US$</t>
  </si>
  <si>
    <t>P2014-0157</t>
  </si>
  <si>
    <t>P2015-0746</t>
  </si>
  <si>
    <t>687.4 US$</t>
  </si>
  <si>
    <t>P2016-1545</t>
  </si>
  <si>
    <t>2076.29 US$</t>
  </si>
  <si>
    <t>P2016-1546</t>
  </si>
  <si>
    <t>3010.92 US$</t>
  </si>
  <si>
    <t>P2015-0410</t>
  </si>
  <si>
    <t>487.58 US$</t>
  </si>
  <si>
    <t>P2015-0373</t>
  </si>
  <si>
    <t>264.35 US$</t>
  </si>
  <si>
    <t>P2014-1442</t>
  </si>
  <si>
    <t>577.47 US$</t>
  </si>
  <si>
    <t>362.2 US$</t>
  </si>
  <si>
    <t>587.68 US$</t>
  </si>
  <si>
    <t>58.45 US$</t>
  </si>
  <si>
    <t xml:space="preserve">OPA13057/CN </t>
  </si>
  <si>
    <t>P2013-1235</t>
  </si>
  <si>
    <t>536.45 US$</t>
  </si>
  <si>
    <t>P2014-0317</t>
  </si>
  <si>
    <t>182.15 US$</t>
  </si>
  <si>
    <t>P2016-1156</t>
  </si>
  <si>
    <t>60 US$</t>
  </si>
  <si>
    <t>P2016-1875</t>
  </si>
  <si>
    <t>114.73 US$</t>
  </si>
  <si>
    <t>114.78 US$</t>
  </si>
  <si>
    <t>P2015-0989</t>
  </si>
  <si>
    <t>610.79 US$</t>
  </si>
  <si>
    <t>P2015-0994</t>
  </si>
  <si>
    <t>856.56 US$</t>
  </si>
  <si>
    <t>2194.56 US$</t>
  </si>
  <si>
    <t>P2014-1142</t>
  </si>
  <si>
    <t>259.76 US$</t>
  </si>
  <si>
    <t>P2014-1710</t>
  </si>
  <si>
    <t>1057.81 US$</t>
  </si>
  <si>
    <t>P2014-1708</t>
  </si>
  <si>
    <t>151.46 US$</t>
  </si>
  <si>
    <t>P2011-0640</t>
  </si>
  <si>
    <t>139.81 US$</t>
  </si>
  <si>
    <t>P2014-1709</t>
  </si>
  <si>
    <t>488.11 US$</t>
  </si>
  <si>
    <t>P2016-1940</t>
  </si>
  <si>
    <t>134.49 US$</t>
  </si>
  <si>
    <t>P2016-1941</t>
  </si>
  <si>
    <t>66.24 US$</t>
  </si>
  <si>
    <t>581.2 US$</t>
  </si>
  <si>
    <t>4534.41 US$</t>
  </si>
  <si>
    <t>3956.4 US$</t>
  </si>
  <si>
    <t>P2016-1542</t>
  </si>
  <si>
    <t>3927.3 US$</t>
  </si>
  <si>
    <t>493.52 US$</t>
  </si>
  <si>
    <t>P2016-0722</t>
  </si>
  <si>
    <t>517.12 US$</t>
  </si>
  <si>
    <t>548.06 US$</t>
  </si>
  <si>
    <t>P2014-1670</t>
  </si>
  <si>
    <t>653.57 US$</t>
  </si>
  <si>
    <t>P2014-1669</t>
  </si>
  <si>
    <t>588.58 US$</t>
  </si>
  <si>
    <t>115.45 US$</t>
  </si>
  <si>
    <t>P2015-0791</t>
  </si>
  <si>
    <t>767.75 US$</t>
  </si>
  <si>
    <t>479.7 US$</t>
  </si>
  <si>
    <t>P2014-1289</t>
  </si>
  <si>
    <t>478.63 US$</t>
  </si>
  <si>
    <t>118.85 US$</t>
  </si>
  <si>
    <t>P2016-1405</t>
  </si>
  <si>
    <t>3764.41 US$</t>
  </si>
  <si>
    <t xml:space="preserve">FPAA/3601 </t>
  </si>
  <si>
    <t>P2013-0903</t>
  </si>
  <si>
    <t>351.91 US$</t>
  </si>
  <si>
    <t>P2016-0873</t>
  </si>
  <si>
    <t>369.03 US$</t>
  </si>
  <si>
    <t>628.74 US$</t>
  </si>
  <si>
    <t>491.96 US$</t>
  </si>
  <si>
    <t>587.45 US$</t>
  </si>
  <si>
    <t>P2014-1381</t>
  </si>
  <si>
    <t>178.85 US$</t>
  </si>
  <si>
    <t>P2014-1382</t>
  </si>
  <si>
    <t>190.92 US$</t>
  </si>
  <si>
    <t>P2016-1798</t>
  </si>
  <si>
    <t>4999.71 US$</t>
  </si>
  <si>
    <t>P2016-1780</t>
  </si>
  <si>
    <t>7903.68 US$</t>
  </si>
  <si>
    <t>369.09 US$</t>
  </si>
  <si>
    <t>P2014-0765</t>
  </si>
  <si>
    <t>P2016-1849</t>
  </si>
  <si>
    <t>2458.75 US$</t>
  </si>
  <si>
    <t>P2016-1850</t>
  </si>
  <si>
    <t>2541.32 US$</t>
  </si>
  <si>
    <t>D2016-2268</t>
  </si>
  <si>
    <t>1176.9 US$</t>
  </si>
  <si>
    <t>P2015-0648</t>
  </si>
  <si>
    <t>830.09 US$</t>
  </si>
  <si>
    <t>P2016-1633</t>
  </si>
  <si>
    <t>121.54 US$</t>
  </si>
  <si>
    <t>P2016-1632</t>
  </si>
  <si>
    <t>P2014-0597</t>
  </si>
  <si>
    <t>502.35 US$</t>
  </si>
  <si>
    <t>2593.42 US$</t>
  </si>
  <si>
    <t>P2014-0936</t>
  </si>
  <si>
    <t>120.69 US$</t>
  </si>
  <si>
    <t>658.54 US$</t>
  </si>
  <si>
    <t>182.6 US$</t>
  </si>
  <si>
    <t>P2016-2136</t>
  </si>
  <si>
    <t>3154.93 US$</t>
  </si>
  <si>
    <t>P2016-2138</t>
  </si>
  <si>
    <t>2526.19 US$</t>
  </si>
  <si>
    <t>P2016-2137</t>
  </si>
  <si>
    <t>358.16 US$</t>
  </si>
  <si>
    <t>P2015-0700</t>
  </si>
  <si>
    <t>486 US$</t>
  </si>
  <si>
    <t>P2015-0695</t>
  </si>
  <si>
    <t>1057.41 US$</t>
  </si>
  <si>
    <t>P2016-1990</t>
  </si>
  <si>
    <t>2899.32 US$</t>
  </si>
  <si>
    <t>P2016-1807</t>
  </si>
  <si>
    <t>62.64 US$</t>
  </si>
  <si>
    <t xml:space="preserve">688154.0003/1CN </t>
  </si>
  <si>
    <t>P2012-1092</t>
  </si>
  <si>
    <t>559.11 US$</t>
  </si>
  <si>
    <t>P2016-1871</t>
  </si>
  <si>
    <t>343.37 US$</t>
  </si>
  <si>
    <t>P2016-1872</t>
  </si>
  <si>
    <t>2724.08 US$</t>
  </si>
  <si>
    <t>823.61 US$</t>
  </si>
  <si>
    <t>504.78 US$</t>
  </si>
  <si>
    <t xml:space="preserve">42319-3028 </t>
  </si>
  <si>
    <t>P2013-0506</t>
  </si>
  <si>
    <t>416.21 US$</t>
  </si>
  <si>
    <t>261.47 US$</t>
  </si>
  <si>
    <t>129.15 US$</t>
  </si>
  <si>
    <t>P2015-1628</t>
  </si>
  <si>
    <t>799.77 US$</t>
  </si>
  <si>
    <t>P2016-1947</t>
  </si>
  <si>
    <t>1899.97 US$</t>
  </si>
  <si>
    <t>P2015-1633</t>
  </si>
  <si>
    <t>984.05 US$</t>
  </si>
  <si>
    <t>P2014-1639</t>
  </si>
  <si>
    <t>652.99 US$</t>
  </si>
  <si>
    <t>P2015-0148</t>
  </si>
  <si>
    <t>451.58 US$</t>
  </si>
  <si>
    <t>137.9 US$</t>
  </si>
  <si>
    <t>P2014-1324</t>
  </si>
  <si>
    <t>579.7 US$</t>
  </si>
  <si>
    <t>P2013-0768</t>
  </si>
  <si>
    <t>361.87 US$</t>
  </si>
  <si>
    <t>167.37 US$</t>
  </si>
  <si>
    <t>748.94 US$</t>
  </si>
  <si>
    <t>P2015-1484</t>
  </si>
  <si>
    <t>P2016-2048</t>
  </si>
  <si>
    <t>1870.14 US$</t>
  </si>
  <si>
    <t>475.41 US$</t>
  </si>
  <si>
    <t>1272.81 US$</t>
  </si>
  <si>
    <t>517.94 US$</t>
  </si>
  <si>
    <t>125.24 US$</t>
  </si>
  <si>
    <t>243.46 US$</t>
  </si>
  <si>
    <t xml:space="preserve">P35331CNPC </t>
  </si>
  <si>
    <t>P2013-1045</t>
  </si>
  <si>
    <t>1127.88 US$</t>
  </si>
  <si>
    <t>266.57 US$</t>
  </si>
  <si>
    <t>68.06 US$</t>
  </si>
  <si>
    <t>503.07 US$</t>
  </si>
  <si>
    <t xml:space="preserve">BLUEP003CN </t>
  </si>
  <si>
    <t>P2013-0906</t>
  </si>
  <si>
    <t>182.58 US$</t>
  </si>
  <si>
    <t>172.37 US$</t>
  </si>
  <si>
    <t>P2014-1521</t>
  </si>
  <si>
    <t>172.91 US$</t>
  </si>
  <si>
    <t>P2016-1631</t>
  </si>
  <si>
    <t>8874.1 US$</t>
  </si>
  <si>
    <t>P2016-1624</t>
  </si>
  <si>
    <t>3311.46 US$</t>
  </si>
  <si>
    <t>P2015-1234</t>
  </si>
  <si>
    <t>254.48 US$</t>
  </si>
  <si>
    <t>P2016-0393</t>
  </si>
  <si>
    <t>49.35 US$</t>
  </si>
  <si>
    <t>P2016-0392</t>
  </si>
  <si>
    <t>502.36 US$</t>
  </si>
  <si>
    <t>P2013-0990</t>
  </si>
  <si>
    <t>378.27 US$</t>
  </si>
  <si>
    <t>P2013-0988</t>
  </si>
  <si>
    <t>P2014-0913</t>
  </si>
  <si>
    <t>435.74 US$</t>
  </si>
  <si>
    <t>P2014-0917</t>
  </si>
  <si>
    <t>P2014-0914</t>
  </si>
  <si>
    <t>P2014-0918</t>
  </si>
  <si>
    <t>262.12 US$</t>
  </si>
  <si>
    <t>115.66 US$</t>
  </si>
  <si>
    <t>P2016-1278</t>
  </si>
  <si>
    <t>516.36 US$</t>
  </si>
  <si>
    <t>P2016-1637</t>
  </si>
  <si>
    <t>2661.59 US$</t>
  </si>
  <si>
    <t>P2016-0307</t>
  </si>
  <si>
    <t>466.49 US$</t>
  </si>
  <si>
    <t>P2014-0511</t>
  </si>
  <si>
    <t>178.27 US$</t>
  </si>
  <si>
    <t xml:space="preserve">PE-45989-CM </t>
  </si>
  <si>
    <t>P2012-1158</t>
  </si>
  <si>
    <t>281.28 US$</t>
  </si>
  <si>
    <t xml:space="preserve">PE-45988-CM </t>
  </si>
  <si>
    <t>P2012-1157</t>
  </si>
  <si>
    <t>137.03 US$</t>
  </si>
  <si>
    <t>278.51 US$</t>
  </si>
  <si>
    <t>P2016-2234</t>
  </si>
  <si>
    <t>216.46 US$</t>
  </si>
  <si>
    <t xml:space="preserve">PE-48678-CM </t>
  </si>
  <si>
    <t>P2014-0122</t>
  </si>
  <si>
    <t>721.52 US$</t>
  </si>
  <si>
    <t xml:space="preserve">PE-47223-CM </t>
  </si>
  <si>
    <t>P2013-0541</t>
  </si>
  <si>
    <t>144.57 US$</t>
  </si>
  <si>
    <t>173.17 US$</t>
  </si>
  <si>
    <t>P2016-2217</t>
  </si>
  <si>
    <t>699.91 US$</t>
  </si>
  <si>
    <t xml:space="preserve">PE-46356-CM </t>
  </si>
  <si>
    <t>P2013-0004</t>
  </si>
  <si>
    <t>173.26 US$</t>
  </si>
  <si>
    <t xml:space="preserve">PE-45681-CM </t>
  </si>
  <si>
    <t>P2012-0975</t>
  </si>
  <si>
    <t>115.51 US$</t>
  </si>
  <si>
    <t>P2016-2196</t>
  </si>
  <si>
    <t>765.24 US$</t>
  </si>
  <si>
    <t>P2016-2195</t>
  </si>
  <si>
    <t>216.65 US$</t>
  </si>
  <si>
    <t>46.18 US$</t>
  </si>
  <si>
    <t xml:space="preserve">PE-45205-CM </t>
  </si>
  <si>
    <t>P2012-0666</t>
  </si>
  <si>
    <t>173.19 US$</t>
  </si>
  <si>
    <t xml:space="preserve">PE-45382-E-CM </t>
  </si>
  <si>
    <t>P2012-0803</t>
  </si>
  <si>
    <t>278.47 US$</t>
  </si>
  <si>
    <t>P2016-2125</t>
  </si>
  <si>
    <t>699.77 US$</t>
  </si>
  <si>
    <t>P2016-1938</t>
  </si>
  <si>
    <t>218.16 US$</t>
  </si>
  <si>
    <t>P2014-1116</t>
  </si>
  <si>
    <t>145.26 US$</t>
  </si>
  <si>
    <t>P2016-1765</t>
  </si>
  <si>
    <t>218.07 US$</t>
  </si>
  <si>
    <t xml:space="preserve">PE-48124-CM </t>
  </si>
  <si>
    <t>P2013-1196</t>
  </si>
  <si>
    <t>145.78 US$</t>
  </si>
  <si>
    <t xml:space="preserve">PE-47244-CM </t>
  </si>
  <si>
    <t>P2013-0628</t>
  </si>
  <si>
    <t>176.23 US$</t>
  </si>
  <si>
    <t>P2016-1709</t>
  </si>
  <si>
    <t>221.61 US$</t>
  </si>
  <si>
    <t>P2016-1779</t>
  </si>
  <si>
    <t>716.55 US$</t>
  </si>
  <si>
    <t>P2011-0336</t>
  </si>
  <si>
    <t>286.81 US$</t>
  </si>
  <si>
    <t>29.72 US$</t>
  </si>
  <si>
    <t xml:space="preserve">PE-47266-CM </t>
  </si>
  <si>
    <t>P2013-0584</t>
  </si>
  <si>
    <t>285.9 US$</t>
  </si>
  <si>
    <t>P2016-1979</t>
  </si>
  <si>
    <t>38.96 US$</t>
  </si>
  <si>
    <t>39.07 US$</t>
  </si>
  <si>
    <t>P2014-0520</t>
  </si>
  <si>
    <t>310.18 US$</t>
  </si>
  <si>
    <t>400.44 US$</t>
  </si>
  <si>
    <t>P2015-0122</t>
  </si>
  <si>
    <t xml:space="preserve">971026 </t>
  </si>
  <si>
    <t>P2014-0019</t>
  </si>
  <si>
    <t>290.91 US$</t>
  </si>
  <si>
    <t>P2016-1427</t>
  </si>
  <si>
    <t>1731.29 US$</t>
  </si>
  <si>
    <t>228.13 US$</t>
  </si>
  <si>
    <t>217.11 US$</t>
  </si>
  <si>
    <t>277.34 US$</t>
  </si>
  <si>
    <t>P2016-1978</t>
  </si>
  <si>
    <t>225.73 US$</t>
  </si>
  <si>
    <t>P2016-1974</t>
  </si>
  <si>
    <t>2150.03 US$</t>
  </si>
  <si>
    <t>P2015-1169</t>
  </si>
  <si>
    <t>174.45 US$</t>
  </si>
  <si>
    <t>364.83 US$</t>
  </si>
  <si>
    <t>P2016-1788</t>
  </si>
  <si>
    <t>2210.89 US$</t>
  </si>
  <si>
    <t>P2016-0927</t>
  </si>
  <si>
    <t>374.88 US$</t>
  </si>
  <si>
    <t>85.86 US$</t>
  </si>
  <si>
    <t>75.23 US$</t>
  </si>
  <si>
    <t>P2016-0092</t>
  </si>
  <si>
    <t>90.27 US$</t>
  </si>
  <si>
    <t>P2016-1241</t>
  </si>
  <si>
    <t>1336.85 US$</t>
  </si>
  <si>
    <t xml:space="preserve">CNP/2012/65989 </t>
  </si>
  <si>
    <t>P2012-1253</t>
  </si>
  <si>
    <t>83.51 US$</t>
  </si>
  <si>
    <t>D2016-1224</t>
  </si>
  <si>
    <t>605.96 US$</t>
  </si>
  <si>
    <t>P2014-0975</t>
  </si>
  <si>
    <t>45.1 US$</t>
  </si>
  <si>
    <t>120.3 US$</t>
  </si>
  <si>
    <t>237.32 US$</t>
  </si>
  <si>
    <t>82.14 US$</t>
  </si>
  <si>
    <t>P2014-0449</t>
  </si>
  <si>
    <t>141.88 US$</t>
  </si>
  <si>
    <t xml:space="preserve">MJPndm-F644/319 CN </t>
  </si>
  <si>
    <t xml:space="preserve">F30-B37780 CN </t>
  </si>
  <si>
    <t>P2013-0179</t>
  </si>
  <si>
    <t>P2013-0774</t>
  </si>
  <si>
    <t>P2015-0518</t>
  </si>
  <si>
    <t xml:space="preserve">10869.0149CN01 </t>
  </si>
  <si>
    <t>P2014-0129</t>
  </si>
  <si>
    <t xml:space="preserve">P34025CNPC </t>
  </si>
  <si>
    <t>P2013-0918</t>
  </si>
  <si>
    <t>XP16002459-DEBL_A</t>
  </si>
  <si>
    <t>21693-CN</t>
  </si>
  <si>
    <t>11A93 BT 2 PCT CN</t>
  </si>
  <si>
    <t>XP16002435-FRCO_A</t>
  </si>
  <si>
    <t>XP16002628-FRLC_A</t>
  </si>
  <si>
    <t>F30-B-41260 CN</t>
  </si>
  <si>
    <t>P2014-0857-1FRCN </t>
  </si>
  <si>
    <t>XP16002345-FRLC_A</t>
  </si>
  <si>
    <t>F30-B-41488 CN</t>
  </si>
  <si>
    <t>P2016-0090-1PWCN </t>
  </si>
  <si>
    <t>XP16002745-USDCI_A</t>
  </si>
  <si>
    <t>C00007160.CNWO; Corporate Technology (210631)</t>
  </si>
  <si>
    <t>XP16002318-USDCI_A</t>
  </si>
  <si>
    <t>C00001820.CND2; Corporate Technology (210631)</t>
  </si>
  <si>
    <t>XP16002746-USDW_A</t>
  </si>
  <si>
    <t>325606-00350</t>
  </si>
  <si>
    <t>106389-2959</t>
  </si>
  <si>
    <t>XP16002660-USHSM_A</t>
  </si>
  <si>
    <t>XP16002658-USHSM_A</t>
  </si>
  <si>
    <t>XP16002693-KRHJ_A</t>
  </si>
  <si>
    <t>OPC162334PCT/CN</t>
  </si>
  <si>
    <t>XP16002692-KRHJ_A</t>
  </si>
  <si>
    <t>OPC162333PCT/CN</t>
  </si>
  <si>
    <t>XP16002691-KRHJ_A</t>
  </si>
  <si>
    <t>OPC162332PCT/CN</t>
  </si>
  <si>
    <t>070772-1005590 (213620CN)</t>
  </si>
  <si>
    <t>076916-214110CN-1013347</t>
  </si>
  <si>
    <t>XP16002598-USML_D</t>
  </si>
  <si>
    <t>50677-502N01CN-002510CN</t>
  </si>
  <si>
    <t>P2016-0793-1USHK </t>
  </si>
  <si>
    <t>XP16002415-USML_A</t>
  </si>
  <si>
    <t>50760-524N01CN-002210CN</t>
  </si>
  <si>
    <t>P2016-0675-1PWCN </t>
  </si>
  <si>
    <t>XP16002410-USML_A</t>
  </si>
  <si>
    <t>50779-559N01CN-010210CN</t>
  </si>
  <si>
    <t>P2016-0647-1PWCN </t>
  </si>
  <si>
    <t>SKOLKOVO INNOVATION CENTER</t>
  </si>
  <si>
    <t>XP16002366-DEKSW_A</t>
  </si>
  <si>
    <t>141637CN Me/wi</t>
  </si>
  <si>
    <t>P2014-0965-1PWCN </t>
  </si>
  <si>
    <t>UA16009CN</t>
  </si>
  <si>
    <t>XP16002765-JPKPO_A</t>
  </si>
  <si>
    <t>河野特许事务所</t>
  </si>
  <si>
    <t>42485/ TEM1310CN0</t>
  </si>
  <si>
    <t>P2016-0780-1JPCN </t>
  </si>
  <si>
    <t>P2015-1691</t>
  </si>
  <si>
    <t>547.5 US$</t>
  </si>
  <si>
    <t>P2016-0719</t>
  </si>
  <si>
    <t>259.22 US$</t>
  </si>
  <si>
    <t>P2014-0857</t>
  </si>
  <si>
    <t>608.7 US$</t>
  </si>
  <si>
    <t>P2016-0090</t>
  </si>
  <si>
    <t>534.16 US$</t>
  </si>
  <si>
    <t>P2013-0664</t>
  </si>
  <si>
    <t>684 US$</t>
  </si>
  <si>
    <t>P2011-0799</t>
  </si>
  <si>
    <t>1012 US$</t>
  </si>
  <si>
    <t>D2016-0981</t>
  </si>
  <si>
    <t>510.01 US$</t>
  </si>
  <si>
    <t>503.39 US$</t>
  </si>
  <si>
    <t>P2014-0856</t>
  </si>
  <si>
    <t>622.95 US$</t>
  </si>
  <si>
    <t>P2016-0746</t>
  </si>
  <si>
    <t>12247.89 US$</t>
  </si>
  <si>
    <t>P2016-0745</t>
  </si>
  <si>
    <t>11298.62 US$</t>
  </si>
  <si>
    <t>P2016-0744</t>
  </si>
  <si>
    <t>7792.17 US$</t>
  </si>
  <si>
    <t>P2016-0355</t>
  </si>
  <si>
    <t>P2016-0861</t>
  </si>
  <si>
    <t xml:space="preserve">IH/SGE BET 13P2378 </t>
  </si>
  <si>
    <t>P2013-0951</t>
  </si>
  <si>
    <t>P2016-0793</t>
  </si>
  <si>
    <t>P2016-0675</t>
  </si>
  <si>
    <t>1714.7 US$</t>
  </si>
  <si>
    <t>P2016-0647</t>
  </si>
  <si>
    <t>4283.46 US$</t>
  </si>
  <si>
    <t>P2014-1359</t>
  </si>
  <si>
    <t>P2014-0965</t>
  </si>
  <si>
    <t>606.52 US$</t>
  </si>
  <si>
    <t>P2016-0762</t>
  </si>
  <si>
    <t>P2016-0780</t>
  </si>
  <si>
    <t>1965.91 US$</t>
  </si>
  <si>
    <t xml:space="preserve">CNP/2013/67011 </t>
  </si>
  <si>
    <t>P2013-0655</t>
  </si>
  <si>
    <t>WATERMARK INTELLECTUAL ASSET MANAGEMENT</t>
  </si>
  <si>
    <t>Weaver Austin Villeneuve &amp; Sampson LLP</t>
  </si>
  <si>
    <t>Wolf, Greenfield &amp; Sacks, P.C.</t>
  </si>
  <si>
    <t>凯杰有限公司</t>
  </si>
  <si>
    <t>XP110558-1PWCN </t>
  </si>
  <si>
    <t>XP13000302/DEQIA</t>
  </si>
  <si>
    <t>XP130068-1PWCN </t>
  </si>
  <si>
    <t>XP13000117/DE0039</t>
  </si>
  <si>
    <t>瑞智 － 专利· 商标 · 法律</t>
  </si>
  <si>
    <t>圣岛智产股份有限公司/圣岛国际专利商标联合事务所</t>
  </si>
  <si>
    <t>台湾国际专利法律事务所</t>
  </si>
  <si>
    <t>文彬国际商标专利事务所</t>
  </si>
  <si>
    <t>P2012-0270</t>
  </si>
  <si>
    <t>50760-523N01CN-001910CN</t>
  </si>
  <si>
    <t>50760-512N01CN-001010CN</t>
  </si>
  <si>
    <t>IAIR P011 CN</t>
  </si>
  <si>
    <t>098477-1005570-000410CN</t>
  </si>
  <si>
    <t>C00007166.CNWO; Aerospace &amp; Defense (278745)</t>
  </si>
  <si>
    <t>Donaldson Company, Inc.</t>
  </si>
  <si>
    <t>C00007191.CNN4; SemiConductor (270522)</t>
  </si>
  <si>
    <t>XP131033-1PWCN </t>
  </si>
  <si>
    <t>C00007147.CNN5; Corporate Technology (210631)</t>
  </si>
  <si>
    <t>XP16001815-USDW_A</t>
  </si>
  <si>
    <t>P2016-0497-2VGCN </t>
  </si>
  <si>
    <t>CNP/2016/73981</t>
  </si>
  <si>
    <t>CHN/ed-F0263G00460/CN/PCT</t>
  </si>
  <si>
    <t>XP16001891-FRCO_A</t>
  </si>
  <si>
    <t>160753CN Me/jg</t>
  </si>
  <si>
    <t>XP16001911-FRLC_A</t>
  </si>
  <si>
    <t>LAVOIX INTELLECTUAL PROPERTY LAW</t>
  </si>
  <si>
    <t>160768CN Me/wi</t>
  </si>
  <si>
    <t>740388-47</t>
  </si>
  <si>
    <t>STUDEBAKER &amp; BRACKETT PC</t>
  </si>
  <si>
    <t>P2014-1533-1PWCN </t>
  </si>
  <si>
    <t>S283-B-37537 CN</t>
  </si>
  <si>
    <t>XP16002042-FRLC_A</t>
  </si>
  <si>
    <t>XP16002109-USSP_A</t>
  </si>
  <si>
    <t>P2014-0039</t>
  </si>
  <si>
    <t>871.43 US$</t>
  </si>
  <si>
    <t>538.67 US$</t>
  </si>
  <si>
    <t>P2014-1533</t>
  </si>
  <si>
    <t>184.53 US$</t>
  </si>
  <si>
    <t>P2013-0781</t>
  </si>
  <si>
    <t>540 US$</t>
  </si>
  <si>
    <t>P2014-1439</t>
  </si>
  <si>
    <t>P2013-1033</t>
  </si>
  <si>
    <t>556.96 US$</t>
  </si>
  <si>
    <t xml:space="preserve">GMH/LRN:LRN:P82959.CN </t>
  </si>
  <si>
    <t>P2016-0449</t>
  </si>
  <si>
    <t>P2015-1751</t>
  </si>
  <si>
    <t>P2015-0152</t>
  </si>
  <si>
    <t>553.85 US$</t>
  </si>
  <si>
    <t>P2016-0256</t>
  </si>
  <si>
    <t>P2016-0477</t>
  </si>
  <si>
    <t>P2016-0437</t>
  </si>
  <si>
    <t xml:space="preserve">PE-46357-CM </t>
  </si>
  <si>
    <t>P2013-0005</t>
  </si>
  <si>
    <t>P2016-0497</t>
  </si>
  <si>
    <t>P2015-1521</t>
  </si>
  <si>
    <t>P2014-0724</t>
  </si>
  <si>
    <t>P2013-1410</t>
  </si>
  <si>
    <t>P2014-0127</t>
  </si>
  <si>
    <t>P2014-1380</t>
  </si>
  <si>
    <t>P2012-1251</t>
  </si>
  <si>
    <t>P2014-0893</t>
  </si>
  <si>
    <t>账单编号</t>
  </si>
  <si>
    <t>创建日期</t>
  </si>
  <si>
    <t>我方文号</t>
  </si>
  <si>
    <t>状态</t>
  </si>
  <si>
    <t>官费小计</t>
  </si>
  <si>
    <t>代理费小计</t>
  </si>
  <si>
    <t>合计</t>
  </si>
  <si>
    <t>收费币种</t>
  </si>
  <si>
    <t>客户名称</t>
  </si>
  <si>
    <t>对方文号</t>
  </si>
  <si>
    <t>未到款</t>
  </si>
  <si>
    <t>美元</t>
  </si>
  <si>
    <t>von Kreisler Selting Werner</t>
  </si>
  <si>
    <t>Total Sum</t>
    <phoneticPr fontId="2" type="noConversion"/>
  </si>
  <si>
    <t>Company</t>
    <phoneticPr fontId="2" type="noConversion"/>
  </si>
  <si>
    <t>Current</t>
    <phoneticPr fontId="2" type="noConversion"/>
  </si>
  <si>
    <t>30-59 Days</t>
    <phoneticPr fontId="2" type="noConversion"/>
  </si>
  <si>
    <t>60-89 Days</t>
    <phoneticPr fontId="2" type="noConversion"/>
  </si>
  <si>
    <t>90-119 Days</t>
    <phoneticPr fontId="2" type="noConversion"/>
  </si>
  <si>
    <t>120+ Days</t>
    <phoneticPr fontId="2" type="noConversion"/>
  </si>
  <si>
    <t>Date</t>
    <phoneticPr fontId="2" type="noConversion"/>
  </si>
  <si>
    <t>Debit Number</t>
    <phoneticPr fontId="2" type="noConversion"/>
  </si>
  <si>
    <t>Your Ref</t>
    <phoneticPr fontId="2" type="noConversion"/>
  </si>
  <si>
    <t>Our Ref</t>
    <phoneticPr fontId="2" type="noConversion"/>
  </si>
  <si>
    <t>Total Due</t>
    <phoneticPr fontId="2" type="noConversion"/>
  </si>
  <si>
    <t>Company</t>
    <phoneticPr fontId="2" type="noConversion"/>
  </si>
  <si>
    <t>GRAMM, LINS &amp; PARTNER</t>
  </si>
  <si>
    <t>Kirkpatrick SA/NV Intellectual Property</t>
  </si>
  <si>
    <t>SOCIETÀ ITALIANA BREVETTI S.p.A.</t>
  </si>
  <si>
    <t>20420.0237CNWO</t>
  </si>
  <si>
    <t>智权增益公司</t>
  </si>
  <si>
    <t>HAMRE, SCHUMANN, MUELLER &amp; LARSON, P.C.</t>
  </si>
  <si>
    <t>XP15002045-RUMPA_A</t>
  </si>
  <si>
    <t>IN/1286CN</t>
  </si>
  <si>
    <t>XP12000504/USTS</t>
  </si>
  <si>
    <t>TROUTMAN SANDERS LLP</t>
  </si>
  <si>
    <t>XP12000503/USTS</t>
  </si>
  <si>
    <t>XP12000502/USTS</t>
  </si>
  <si>
    <t>PUSH OR NOT</t>
    <phoneticPr fontId="2" type="noConversion"/>
  </si>
  <si>
    <t>MARK &amp; PAT ADVICE, LLC</t>
  </si>
  <si>
    <t>P2015-0075</t>
  </si>
  <si>
    <t>BENOÎT &amp; CÔTÉ</t>
  </si>
  <si>
    <t>Cabinet Laurent &amp; Charras</t>
  </si>
  <si>
    <t>F30-B-37512 CN</t>
  </si>
  <si>
    <t>P2014-0851-1PWCN </t>
  </si>
  <si>
    <t>DORSEY &amp; WHITNEY LLP</t>
  </si>
  <si>
    <t>XP15002659-EGSE_A</t>
  </si>
  <si>
    <t>Dr. Salah Elmoselhy</t>
  </si>
  <si>
    <t>Sigma-Spring-Chin-2015</t>
  </si>
  <si>
    <t>P2015-0866-1EGCN </t>
  </si>
  <si>
    <t>Please Provide</t>
  </si>
  <si>
    <t>Foley &amp; Lardner LLP</t>
  </si>
  <si>
    <t>XP121251-1USCN </t>
  </si>
  <si>
    <t>P2014-0893-1PWCN </t>
  </si>
  <si>
    <t>11V53BT 1 PCT CN</t>
  </si>
  <si>
    <t>C289-B-37823 CN</t>
  </si>
  <si>
    <t>P2014-1718-1PWCN </t>
  </si>
  <si>
    <t>XP16001501-KRHIPL_A</t>
  </si>
  <si>
    <t>OPA12163-CN</t>
  </si>
  <si>
    <t>P2014-0336-1PWCN </t>
  </si>
  <si>
    <t>HONESTY &amp; JR PARTNERS INTELLECTUAL PROPERTY LAW GROUP</t>
  </si>
  <si>
    <t>FPAA/4164</t>
  </si>
  <si>
    <t>FPAA/4068/MB/Y/</t>
  </si>
  <si>
    <t>MINTZ, LEVIN, COHN, FERRIS, GLOVSKY AND POPEO, P.C.</t>
  </si>
  <si>
    <t>XP16001295-USML_A</t>
  </si>
  <si>
    <t>XP16001488-USML_A</t>
  </si>
  <si>
    <t>XP16001670-USML_C</t>
  </si>
  <si>
    <t>XP16001697-HK0456_D</t>
  </si>
  <si>
    <t>P2016-0380</t>
  </si>
  <si>
    <t>P2014-1718</t>
  </si>
  <si>
    <t>P2014-0336</t>
  </si>
  <si>
    <t>P2014-0957</t>
  </si>
  <si>
    <t>P2014-0836</t>
  </si>
  <si>
    <t xml:space="preserve">PE-42912-E-CM </t>
  </si>
  <si>
    <t>P2011-0334</t>
  </si>
  <si>
    <t>Kilpatrick Townsend &amp; Stockton LLP</t>
  </si>
  <si>
    <t>XP131059-1PWCN </t>
  </si>
  <si>
    <t>P2015-0801-1PWCN </t>
  </si>
  <si>
    <t>XP15002180-USSP_A</t>
  </si>
  <si>
    <t>SPRADLEY PLLC</t>
  </si>
  <si>
    <t>P2015-0150-1PWCN </t>
  </si>
  <si>
    <t>XP120759-1PWCN </t>
  </si>
  <si>
    <t>XP120760-1PWCN </t>
  </si>
  <si>
    <t>XP120761-1PWCN </t>
  </si>
  <si>
    <t>WOORIN PATNET FIRM</t>
  </si>
  <si>
    <t>P2014-1526-1PCWO </t>
  </si>
  <si>
    <t>P2014-0851</t>
  </si>
  <si>
    <t>488 US$</t>
  </si>
  <si>
    <t>Aravind Musuluri</t>
  </si>
  <si>
    <t>BOETERS &amp; LIECK</t>
  </si>
  <si>
    <t>E38-B-39051 CN</t>
  </si>
  <si>
    <t>F30-B-37300 CN</t>
  </si>
  <si>
    <t>P2014-0724-1PWCN </t>
  </si>
  <si>
    <t>Flaster/Greenberg PC</t>
  </si>
  <si>
    <t>Griffith Hack IP Specialist Firm</t>
  </si>
  <si>
    <t>HANOL Intellectual Property and Law</t>
  </si>
  <si>
    <t>P2015-1578-1PWCN </t>
  </si>
  <si>
    <t>P2014-1028-1PWCN </t>
  </si>
  <si>
    <t>E6960-CN</t>
  </si>
  <si>
    <t>P2014-0127-1BECN </t>
  </si>
  <si>
    <t>KUZUWA &amp; PARTNERS</t>
  </si>
  <si>
    <t>MAJUMDAR GLOBAL IP</t>
  </si>
  <si>
    <t>XP15004639-RUMPA_A</t>
  </si>
  <si>
    <t>MARTENSEN IP</t>
  </si>
  <si>
    <t>MEWBURN ELLIS LLP</t>
  </si>
  <si>
    <t>PANITCH SCHWARZE BELISARIO &amp; NADEL LLP</t>
  </si>
  <si>
    <t>CABINET BREV&amp;SUD</t>
  </si>
  <si>
    <t>CABINET GEVERS &amp; ORES</t>
  </si>
  <si>
    <t>XP130179-1FRCN </t>
  </si>
  <si>
    <t>FISH &amp; RICHARDSON P.C.</t>
  </si>
  <si>
    <t>41681-0003CN1</t>
  </si>
  <si>
    <t>P2015-0518-1PWCN </t>
  </si>
  <si>
    <t>P2015-1718-1PWCN </t>
  </si>
  <si>
    <t>XP16000904-BEBGC_A</t>
  </si>
  <si>
    <t>E6979-CN</t>
  </si>
  <si>
    <t>P2014-0129-1BECN </t>
  </si>
  <si>
    <t>PAULY DEVRIES SMITH DEFFNER, L.L.C</t>
  </si>
  <si>
    <t>140531MO RE/os</t>
  </si>
  <si>
    <t>P2014-0312-2DEMO </t>
  </si>
  <si>
    <t>冠群国际专利商标联合事务所</t>
  </si>
  <si>
    <t>XP16004384-USDW_A</t>
  </si>
  <si>
    <t>XP16004693-USAM_A</t>
  </si>
  <si>
    <t>BELL &amp; ASSOCIATES</t>
  </si>
  <si>
    <t>SC2014-341-CN</t>
  </si>
  <si>
    <t>SC2011-366-CN-CON</t>
  </si>
  <si>
    <t>11A93 BT CN/PCT1</t>
  </si>
  <si>
    <t>P2014-0501-1PWCN </t>
  </si>
  <si>
    <t>XP16004286-FRCBB_A</t>
  </si>
  <si>
    <t>XP16004485-FRCBB_A</t>
  </si>
  <si>
    <t>XP16004713-FRCBB_D</t>
  </si>
  <si>
    <t>XP16002913-FRLC_A</t>
  </si>
  <si>
    <t>D182-E-49420</t>
  </si>
  <si>
    <t>D2016-1022-1PWCN </t>
  </si>
  <si>
    <t>XP16003490-FRLC_A</t>
  </si>
  <si>
    <t>XP16003500-FRLC_A</t>
  </si>
  <si>
    <t>L220-B-49333 CN</t>
  </si>
  <si>
    <t>P2016-1050-1PWCN </t>
  </si>
  <si>
    <t>XP16003564-FRLC_A</t>
  </si>
  <si>
    <t>F30-B-37558 CN</t>
  </si>
  <si>
    <t>XP16003855-FRLC_A</t>
  </si>
  <si>
    <t>XP16004063-FRLC_A</t>
  </si>
  <si>
    <t>F30-B-47123 CN</t>
  </si>
  <si>
    <t>XP16004073-FRLC_A</t>
  </si>
  <si>
    <t>C289-B-39593 CN</t>
  </si>
  <si>
    <t>XP16004222-FRLC_A</t>
  </si>
  <si>
    <t>XP16004304-FRLC_A</t>
  </si>
  <si>
    <t>T131-B-35658 CN</t>
  </si>
  <si>
    <t>P2015-0160-1PWCN </t>
  </si>
  <si>
    <t>XP16004553-FRLC_A</t>
  </si>
  <si>
    <t>XP16004688-FRLC_A</t>
  </si>
  <si>
    <t>G143-B-41343 CN</t>
  </si>
  <si>
    <t>P2016-1618-1PWCN </t>
  </si>
  <si>
    <t>XP16004699-FRLC_A</t>
  </si>
  <si>
    <t>XP16004752-FRLC_A</t>
  </si>
  <si>
    <t>XP16004753-FRLC_A</t>
  </si>
  <si>
    <t>XP16004754-FRLC_A</t>
  </si>
  <si>
    <t>XP16004756-FRLC_A</t>
  </si>
  <si>
    <t>XP16004757-FRLC_A</t>
  </si>
  <si>
    <t>XP16004767-FRLC_A</t>
  </si>
  <si>
    <t>XP16003273-USDCI_A</t>
  </si>
  <si>
    <t>XP16003274-USDCI_A</t>
  </si>
  <si>
    <t>C00007197.CNWO; Integrated Venting Solutions (270516)</t>
  </si>
  <si>
    <t>XP16003856-USDCI_A</t>
  </si>
  <si>
    <t>XP16004250-USDCI_A</t>
  </si>
  <si>
    <t>XP16004464-USDW_A</t>
  </si>
  <si>
    <t>P250315.CN.01</t>
  </si>
  <si>
    <t>P2016-1325-1USCN </t>
  </si>
  <si>
    <t>P2015-0525-1PWCN </t>
  </si>
  <si>
    <t>A0831.0440/311CN</t>
  </si>
  <si>
    <t>S1492.0565/479CN</t>
  </si>
  <si>
    <t>P2015-0523-1PWCN </t>
  </si>
  <si>
    <t>I0113.0167/121CN</t>
  </si>
  <si>
    <t>XP16003303-USFL_A</t>
  </si>
  <si>
    <t>111423-1162</t>
  </si>
  <si>
    <t>P2016-1148-1PWCN </t>
  </si>
  <si>
    <t>XP16003304-USFL_A</t>
  </si>
  <si>
    <t>111423-1171</t>
  </si>
  <si>
    <t>P2016-1149-1PWCN </t>
  </si>
  <si>
    <t>1060389/4153</t>
  </si>
  <si>
    <t>106389-4239</t>
  </si>
  <si>
    <t>106389-4146</t>
  </si>
  <si>
    <t>106389-3668</t>
  </si>
  <si>
    <t>106389-3204</t>
  </si>
  <si>
    <t>106389-4043</t>
  </si>
  <si>
    <t>106389-4048</t>
  </si>
  <si>
    <t>106389-4036</t>
  </si>
  <si>
    <t>106389-4052</t>
  </si>
  <si>
    <t>106389-4058</t>
  </si>
  <si>
    <t>106389-4056</t>
  </si>
  <si>
    <t>XP17001139-USMIP_A</t>
  </si>
  <si>
    <t>CO2N P003CN</t>
  </si>
  <si>
    <t>P2016-0870-1PWCN </t>
  </si>
  <si>
    <t>XP17001136-USHSM_A</t>
  </si>
  <si>
    <t>106389-4256</t>
  </si>
  <si>
    <t>P2017-0120-1PWCN </t>
  </si>
  <si>
    <t>XP17001089-CABC_A</t>
  </si>
  <si>
    <t>PCT2757BGxp/YZat/CN</t>
  </si>
  <si>
    <t>P2014-0925-1PWCN </t>
  </si>
  <si>
    <t>XP17001062-FRLC_A</t>
  </si>
  <si>
    <t>P2017-0157-1PWCN </t>
  </si>
  <si>
    <t>NAGOYA INTERNATIONAL PATENT FIRM</t>
  </si>
  <si>
    <t>TOY-13-PCTCN</t>
  </si>
  <si>
    <t>P2017-0114-1PWCN </t>
  </si>
  <si>
    <t>TOY-12-PCTCN</t>
  </si>
  <si>
    <t>P2017-0113-1PWCN </t>
  </si>
  <si>
    <t>XP17001047-FRLC_A</t>
  </si>
  <si>
    <t>XP130494-1PWCN </t>
  </si>
  <si>
    <t>Maiwald Patentanwalts GmbH</t>
  </si>
  <si>
    <t>XP131327-1PWCN </t>
  </si>
  <si>
    <t>XP17000964-USHSM_A</t>
  </si>
  <si>
    <t>20424.0287CNM1</t>
  </si>
  <si>
    <t>P2017-0117-2USCN </t>
  </si>
  <si>
    <t>XP17000963-USWGS_A</t>
  </si>
  <si>
    <t>XP17000960-ITSIB_A</t>
  </si>
  <si>
    <t>BX3412/RCGE/rmn</t>
  </si>
  <si>
    <t>P2016-2156-1PWCN </t>
  </si>
  <si>
    <t>PE-47861-CM Our Ref.:TWSI-569(P2013-0997)</t>
  </si>
  <si>
    <t>XP130997-1TWCN </t>
  </si>
  <si>
    <t>XP17000952-INMGIP_A</t>
  </si>
  <si>
    <t>D2016-1198 </t>
  </si>
  <si>
    <t>106389-3930</t>
  </si>
  <si>
    <t>P2016-0115-1PWCN </t>
  </si>
  <si>
    <t>688337.0094/30CN</t>
  </si>
  <si>
    <t>P2017-0148-1PWCN </t>
  </si>
  <si>
    <t>XP17000911-NLEPC_A</t>
  </si>
  <si>
    <t>EP&amp;C</t>
  </si>
  <si>
    <t>P30657CN00/HSE/mlo</t>
  </si>
  <si>
    <t>P2014-0024-1PWCN </t>
  </si>
  <si>
    <t>XP17000909-USHSM_A</t>
  </si>
  <si>
    <t>XP17000901-USHSM_A</t>
  </si>
  <si>
    <t>XP17000892-USMR_A</t>
  </si>
  <si>
    <t>169P 3596 TB</t>
  </si>
  <si>
    <t>P2017-0146-1PWCN </t>
  </si>
  <si>
    <t>XP17000885-HKWP_A</t>
  </si>
  <si>
    <t>CND/2016/75844</t>
  </si>
  <si>
    <t>P2017-0140-3HKCN </t>
  </si>
  <si>
    <t>XP17000882-HKWP_A</t>
  </si>
  <si>
    <t>CND/2016/75843</t>
  </si>
  <si>
    <t>P2017-0139-3HKCN </t>
  </si>
  <si>
    <t>XP17000879-TWRIP_A</t>
  </si>
  <si>
    <t>XP17000876-USPSBN_A</t>
  </si>
  <si>
    <t>P2015-0959-1USCN-F1 </t>
  </si>
  <si>
    <t>XP17000853-USHSM_A</t>
  </si>
  <si>
    <t>20424.0306CNU1</t>
  </si>
  <si>
    <t>P2017-0129-1USCN </t>
  </si>
  <si>
    <t>XP17000836-USPSBN_A</t>
  </si>
  <si>
    <t>XP17000826-DEKSW_A</t>
  </si>
  <si>
    <t>XP131373-1PWCN </t>
  </si>
  <si>
    <t>XP17000786-DEKSW_A</t>
  </si>
  <si>
    <t>XP17000781-USGT_A</t>
  </si>
  <si>
    <t>GREENBERG TRAURIG, LLP</t>
  </si>
  <si>
    <t>PE-55506-CM</t>
  </si>
  <si>
    <t>P2017-0083-1TWCN </t>
  </si>
  <si>
    <t>XP17000751-DEKSW_A</t>
  </si>
  <si>
    <t>XP17000744-ITSIB_A</t>
  </si>
  <si>
    <t>BX3072R/RPDG/rmn</t>
  </si>
  <si>
    <t>P2015-0093-1PWCN </t>
  </si>
  <si>
    <t>XP17000684-USML_A</t>
  </si>
  <si>
    <t>50760-503N01CN-001710CN</t>
  </si>
  <si>
    <t>P2015-1716-1PWCN </t>
  </si>
  <si>
    <t>Y0087.70071CN00</t>
  </si>
  <si>
    <t>P2015-0276-1PWCN </t>
  </si>
  <si>
    <t>XP17000666-HKWP_A</t>
  </si>
  <si>
    <t>CNP/2016/75217</t>
  </si>
  <si>
    <t>P2017-0087-1HKCN </t>
  </si>
  <si>
    <t>106389-3626</t>
  </si>
  <si>
    <t>P2015-0767-1PWCN </t>
  </si>
  <si>
    <t>106389-3242</t>
  </si>
  <si>
    <t>P2014-1593-1PWCN </t>
  </si>
  <si>
    <t>XP17000648-FRLC_A</t>
  </si>
  <si>
    <t>F30-B-43747 CN</t>
  </si>
  <si>
    <t>P2017-0028-1PWCN </t>
  </si>
  <si>
    <t>XP17000640-USWAVS_A</t>
  </si>
  <si>
    <t>UCLAP109CN</t>
  </si>
  <si>
    <t>P2014-1395-1PWCN </t>
  </si>
  <si>
    <t>106389-3274</t>
  </si>
  <si>
    <t>P2014-1601-1PWCN </t>
  </si>
  <si>
    <t>XP17000624-AUGH_A</t>
  </si>
  <si>
    <t>XP17000525-USSP_A</t>
  </si>
  <si>
    <t>P2015-0151-1PWCN </t>
  </si>
  <si>
    <t>XP17000513-TW0005_D</t>
  </si>
  <si>
    <t>60001-020HK1</t>
  </si>
  <si>
    <t>XP110095-1TWHK </t>
  </si>
  <si>
    <t>XP17000489-DEKSW_A</t>
  </si>
  <si>
    <t>XP17000465-DEKSW_D</t>
  </si>
  <si>
    <t>151150HK CS/gn</t>
  </si>
  <si>
    <t>P2016-0525-1EPHK </t>
  </si>
  <si>
    <t>XP17000440-USHSM_A</t>
  </si>
  <si>
    <t>070772-218010CN-1026868</t>
  </si>
  <si>
    <t>P2016-1674-1PWCN </t>
  </si>
  <si>
    <t>XP17000339-HKWP_A</t>
  </si>
  <si>
    <t>美元</t>
    <phoneticPr fontId="2" type="noConversion"/>
  </si>
  <si>
    <t>人民币</t>
    <phoneticPr fontId="2" type="noConversion"/>
  </si>
  <si>
    <r>
      <t>人民</t>
    </r>
    <r>
      <rPr>
        <sz val="10"/>
        <rFont val="宋体"/>
        <family val="3"/>
        <charset val="134"/>
      </rPr>
      <t>币</t>
    </r>
  </si>
  <si>
    <r>
      <t>人民</t>
    </r>
    <r>
      <rPr>
        <sz val="10"/>
        <rFont val="微软雅黑"/>
        <family val="2"/>
        <charset val="134"/>
      </rPr>
      <t>币</t>
    </r>
    <phoneticPr fontId="2" type="noConversion"/>
  </si>
  <si>
    <t>太景生物科技股份有限公司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</si>
</sst>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1"/>
      <color indexed="8"/>
      <name val="Times New Roman"/>
      <family val="1"/>
    </font>
    <font>
      <sz val="10"/>
      <name val="Arial Unicode MS"/>
      <family val="2"/>
      <charset val="128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4"/>
  <sheetViews>
    <sheetView showGridLines="0" tabSelected="1" topLeftCell="A478" workbookViewId="0">
      <selection activeCell="J485" sqref="J485"/>
    </sheetView>
  </sheetViews>
  <sheetFormatPr defaultColWidth="8.875" defaultRowHeight="14.25"/>
  <cols>
    <col min="1" max="1" width="11.625" bestFit="1" customWidth="1"/>
    <col min="2" max="2" width="21.5" bestFit="1" customWidth="1"/>
    <col min="3" max="3" width="36" bestFit="1" customWidth="1"/>
    <col min="4" max="4" width="20" bestFit="1" customWidth="1"/>
    <col min="5" max="5" width="8.5" customWidth="1"/>
    <col min="6" max="6" width="14" customWidth="1"/>
    <col min="7" max="7" width="11.375" customWidth="1"/>
    <col min="8" max="9" width="8" customWidth="1"/>
    <col min="10" max="10" width="36" bestFit="1" customWidth="1"/>
  </cols>
  <sheetData>
    <row r="1" spans="1:10">
      <c r="A1" s="15" t="s">
        <v>2282</v>
      </c>
      <c r="B1" s="15" t="s">
        <v>2281</v>
      </c>
      <c r="C1" s="15" t="s">
        <v>2290</v>
      </c>
      <c r="D1" s="15" t="s">
        <v>2283</v>
      </c>
      <c r="E1" s="15" t="s">
        <v>2287</v>
      </c>
      <c r="F1" s="15" t="s">
        <v>2286</v>
      </c>
      <c r="G1" s="15" t="s">
        <v>2284</v>
      </c>
      <c r="H1" s="15" t="s">
        <v>2285</v>
      </c>
      <c r="I1" s="15" t="s">
        <v>2288</v>
      </c>
      <c r="J1" s="15" t="s">
        <v>2289</v>
      </c>
    </row>
    <row r="2" spans="1:10" s="2" customFormat="1">
      <c r="A2" s="16">
        <v>42748</v>
      </c>
      <c r="B2" s="14" t="s">
        <v>11</v>
      </c>
      <c r="C2" s="14" t="s">
        <v>2331</v>
      </c>
      <c r="D2" s="14" t="s">
        <v>13</v>
      </c>
      <c r="E2" s="14">
        <v>501.88</v>
      </c>
      <c r="F2" s="14">
        <v>243.25</v>
      </c>
      <c r="G2" s="14" t="s">
        <v>2291</v>
      </c>
      <c r="H2" s="14">
        <v>72.5</v>
      </c>
      <c r="I2" s="14" t="s">
        <v>2292</v>
      </c>
      <c r="J2" s="14" t="s">
        <v>12</v>
      </c>
    </row>
    <row r="3" spans="1:10" s="2" customFormat="1">
      <c r="A3" s="16">
        <v>42886</v>
      </c>
      <c r="B3" s="14" t="s">
        <v>549</v>
      </c>
      <c r="C3" s="14" t="s">
        <v>19</v>
      </c>
      <c r="D3" s="14" t="s">
        <v>20</v>
      </c>
      <c r="E3" s="14">
        <v>582.13</v>
      </c>
      <c r="F3" s="14">
        <v>185.94</v>
      </c>
      <c r="G3" s="14" t="s">
        <v>2291</v>
      </c>
      <c r="H3" s="14">
        <v>312.5</v>
      </c>
      <c r="I3" s="14" t="s">
        <v>2292</v>
      </c>
      <c r="J3" s="14" t="s">
        <v>2322</v>
      </c>
    </row>
    <row r="4" spans="1:10" s="2" customFormat="1">
      <c r="A4" s="16">
        <v>42825</v>
      </c>
      <c r="B4" s="14" t="s">
        <v>550</v>
      </c>
      <c r="C4" s="14" t="s">
        <v>1471</v>
      </c>
      <c r="D4" s="14" t="s">
        <v>1472</v>
      </c>
      <c r="E4" s="14">
        <v>55.69</v>
      </c>
      <c r="F4" s="14">
        <v>47.81</v>
      </c>
      <c r="G4" s="14" t="s">
        <v>2291</v>
      </c>
      <c r="H4" s="14">
        <v>0</v>
      </c>
      <c r="I4" s="14" t="s">
        <v>2292</v>
      </c>
      <c r="J4" s="14" t="s">
        <v>2322</v>
      </c>
    </row>
    <row r="5" spans="1:10" s="2" customFormat="1">
      <c r="A5" s="16">
        <v>42825</v>
      </c>
      <c r="B5" s="14" t="s">
        <v>551</v>
      </c>
      <c r="C5" s="14" t="s">
        <v>1694</v>
      </c>
      <c r="D5" s="14" t="s">
        <v>1695</v>
      </c>
      <c r="E5" s="14">
        <v>580.52</v>
      </c>
      <c r="F5" s="14">
        <v>185.94</v>
      </c>
      <c r="G5" s="14" t="s">
        <v>2291</v>
      </c>
      <c r="H5" s="14">
        <v>312.5</v>
      </c>
      <c r="I5" s="14" t="s">
        <v>2292</v>
      </c>
      <c r="J5" s="14" t="s">
        <v>2322</v>
      </c>
    </row>
    <row r="6" spans="1:10" s="2" customFormat="1">
      <c r="A6" s="16">
        <v>42788</v>
      </c>
      <c r="B6" s="14" t="s">
        <v>2476</v>
      </c>
      <c r="C6" s="14" t="s">
        <v>1471</v>
      </c>
      <c r="D6" s="14" t="s">
        <v>1472</v>
      </c>
      <c r="E6" s="14">
        <v>525.59</v>
      </c>
      <c r="F6" s="14">
        <v>138.13</v>
      </c>
      <c r="G6" s="14" t="s">
        <v>2291</v>
      </c>
      <c r="H6" s="14">
        <v>312.5</v>
      </c>
      <c r="I6" s="14" t="s">
        <v>2292</v>
      </c>
      <c r="J6" s="14" t="s">
        <v>2322</v>
      </c>
    </row>
    <row r="7" spans="1:10" s="2" customFormat="1">
      <c r="A7" s="16">
        <v>42751</v>
      </c>
      <c r="B7" s="14" t="s">
        <v>10</v>
      </c>
      <c r="C7" s="14" t="s">
        <v>1471</v>
      </c>
      <c r="D7" s="14" t="s">
        <v>1472</v>
      </c>
      <c r="E7" s="14">
        <v>66.8</v>
      </c>
      <c r="F7" s="14">
        <v>57.38</v>
      </c>
      <c r="G7" s="14" t="s">
        <v>2291</v>
      </c>
      <c r="H7" s="14">
        <v>0</v>
      </c>
      <c r="I7" s="14" t="s">
        <v>2292</v>
      </c>
      <c r="J7" s="14" t="s">
        <v>2322</v>
      </c>
    </row>
    <row r="8" spans="1:10" s="2" customFormat="1">
      <c r="A8" s="16">
        <v>42745</v>
      </c>
      <c r="B8" s="14" t="s">
        <v>18</v>
      </c>
      <c r="C8" s="14" t="s">
        <v>19</v>
      </c>
      <c r="D8" s="14" t="s">
        <v>20</v>
      </c>
      <c r="E8" s="14">
        <v>6840.62</v>
      </c>
      <c r="F8" s="14">
        <v>4676.59</v>
      </c>
      <c r="G8" s="14" t="s">
        <v>2291</v>
      </c>
      <c r="H8" s="14">
        <v>1228.75</v>
      </c>
      <c r="I8" s="14" t="s">
        <v>2292</v>
      </c>
      <c r="J8" s="14" t="s">
        <v>2322</v>
      </c>
    </row>
    <row r="9" spans="1:10" s="2" customFormat="1">
      <c r="A9" s="16">
        <v>42577</v>
      </c>
      <c r="B9" s="14" t="s">
        <v>27</v>
      </c>
      <c r="C9" s="14" t="s">
        <v>28</v>
      </c>
      <c r="D9" s="14" t="s">
        <v>29</v>
      </c>
      <c r="E9" s="14">
        <v>57.45</v>
      </c>
      <c r="F9" s="14">
        <v>47.81</v>
      </c>
      <c r="G9" s="14" t="s">
        <v>2291</v>
      </c>
      <c r="H9" s="14">
        <v>0</v>
      </c>
      <c r="I9" s="14" t="s">
        <v>2292</v>
      </c>
      <c r="J9" s="14" t="s">
        <v>2322</v>
      </c>
    </row>
    <row r="10" spans="1:10" s="2" customFormat="1">
      <c r="A10" s="16">
        <v>42880</v>
      </c>
      <c r="B10" s="14" t="s">
        <v>552</v>
      </c>
      <c r="C10" s="14" t="s">
        <v>553</v>
      </c>
      <c r="D10" s="14" t="s">
        <v>554</v>
      </c>
      <c r="E10" s="14">
        <v>2169.14</v>
      </c>
      <c r="F10" s="14">
        <v>1511.4</v>
      </c>
      <c r="G10" s="14" t="s">
        <v>2291</v>
      </c>
      <c r="H10" s="14">
        <v>347.5</v>
      </c>
      <c r="I10" s="14" t="s">
        <v>2572</v>
      </c>
      <c r="J10" s="14" t="s">
        <v>2370</v>
      </c>
    </row>
    <row r="11" spans="1:10">
      <c r="A11" s="16">
        <v>42882</v>
      </c>
      <c r="B11" s="14" t="s">
        <v>555</v>
      </c>
      <c r="C11" s="14" t="s">
        <v>1538</v>
      </c>
      <c r="D11" s="14" t="s">
        <v>1539</v>
      </c>
      <c r="E11" s="14">
        <v>509.14</v>
      </c>
      <c r="F11" s="14">
        <v>185.94</v>
      </c>
      <c r="G11" s="14" t="s">
        <v>2291</v>
      </c>
      <c r="H11" s="14">
        <v>250</v>
      </c>
      <c r="I11" s="14" t="s">
        <v>2292</v>
      </c>
      <c r="J11" s="14" t="s">
        <v>2387</v>
      </c>
    </row>
    <row r="12" spans="1:10">
      <c r="A12" s="16">
        <v>42852</v>
      </c>
      <c r="B12" s="14" t="s">
        <v>556</v>
      </c>
      <c r="C12" s="14" t="s">
        <v>2406</v>
      </c>
      <c r="D12" s="14" t="s">
        <v>2407</v>
      </c>
      <c r="E12" s="14">
        <v>480.01</v>
      </c>
      <c r="F12" s="14">
        <v>232.5</v>
      </c>
      <c r="G12" s="14" t="s">
        <v>2291</v>
      </c>
      <c r="H12" s="14">
        <v>181.88</v>
      </c>
      <c r="I12" s="14" t="s">
        <v>2292</v>
      </c>
      <c r="J12" s="14" t="s">
        <v>2387</v>
      </c>
    </row>
    <row r="13" spans="1:10">
      <c r="A13" s="16">
        <v>42921</v>
      </c>
      <c r="B13" s="14" t="s">
        <v>557</v>
      </c>
      <c r="C13" s="14" t="s">
        <v>1270</v>
      </c>
      <c r="D13" s="14" t="s">
        <v>1271</v>
      </c>
      <c r="E13" s="14">
        <v>562.79</v>
      </c>
      <c r="F13" s="14">
        <v>475.36</v>
      </c>
      <c r="G13" s="14" t="s">
        <v>2291</v>
      </c>
      <c r="H13" s="14">
        <v>0</v>
      </c>
      <c r="I13" s="14" t="s">
        <v>2292</v>
      </c>
      <c r="J13" s="14" t="s">
        <v>2323</v>
      </c>
    </row>
    <row r="14" spans="1:10">
      <c r="A14" s="16">
        <v>42891</v>
      </c>
      <c r="B14" s="14" t="s">
        <v>558</v>
      </c>
      <c r="C14" s="14" t="s">
        <v>2371</v>
      </c>
      <c r="D14" s="14" t="s">
        <v>559</v>
      </c>
      <c r="E14" s="14">
        <v>787.63</v>
      </c>
      <c r="F14" s="14">
        <v>668.21</v>
      </c>
      <c r="G14" s="14" t="s">
        <v>2291</v>
      </c>
      <c r="H14" s="14">
        <v>0</v>
      </c>
      <c r="I14" s="14" t="s">
        <v>2292</v>
      </c>
      <c r="J14" s="14" t="s">
        <v>2323</v>
      </c>
    </row>
    <row r="15" spans="1:10">
      <c r="A15" s="16">
        <v>42888</v>
      </c>
      <c r="B15" s="14" t="s">
        <v>560</v>
      </c>
      <c r="C15" s="14" t="s">
        <v>1410</v>
      </c>
      <c r="D15" s="14" t="s">
        <v>1411</v>
      </c>
      <c r="E15" s="14">
        <v>176.02</v>
      </c>
      <c r="F15" s="14">
        <v>74.38</v>
      </c>
      <c r="G15" s="14" t="s">
        <v>2291</v>
      </c>
      <c r="H15" s="14">
        <v>75</v>
      </c>
      <c r="I15" s="14" t="s">
        <v>2292</v>
      </c>
      <c r="J15" s="14" t="s">
        <v>2323</v>
      </c>
    </row>
    <row r="16" spans="1:10">
      <c r="A16" s="16">
        <v>42886</v>
      </c>
      <c r="B16" s="14" t="s">
        <v>561</v>
      </c>
      <c r="C16" s="14" t="s">
        <v>2427</v>
      </c>
      <c r="D16" s="14" t="s">
        <v>2428</v>
      </c>
      <c r="E16" s="14">
        <v>428.11</v>
      </c>
      <c r="F16" s="14">
        <v>366.56</v>
      </c>
      <c r="G16" s="14" t="s">
        <v>2291</v>
      </c>
      <c r="H16" s="14">
        <v>0</v>
      </c>
      <c r="I16" s="14" t="s">
        <v>2292</v>
      </c>
      <c r="J16" s="14" t="s">
        <v>2323</v>
      </c>
    </row>
    <row r="17" spans="1:10">
      <c r="A17" s="16">
        <v>42882</v>
      </c>
      <c r="B17" s="14" t="s">
        <v>562</v>
      </c>
      <c r="C17" s="14" t="s">
        <v>563</v>
      </c>
      <c r="D17" s="14" t="s">
        <v>564</v>
      </c>
      <c r="E17" s="14">
        <v>1178.72</v>
      </c>
      <c r="F17" s="14">
        <v>693.01</v>
      </c>
      <c r="G17" s="14" t="s">
        <v>2291</v>
      </c>
      <c r="H17" s="14">
        <v>316.25</v>
      </c>
      <c r="I17" s="14" t="s">
        <v>2292</v>
      </c>
      <c r="J17" s="14" t="s">
        <v>2323</v>
      </c>
    </row>
    <row r="18" spans="1:10">
      <c r="A18" s="16">
        <v>42882</v>
      </c>
      <c r="B18" s="14" t="s">
        <v>565</v>
      </c>
      <c r="C18" s="14" t="s">
        <v>2139</v>
      </c>
      <c r="D18" s="14" t="s">
        <v>2140</v>
      </c>
      <c r="E18" s="14">
        <v>552.21</v>
      </c>
      <c r="F18" s="14">
        <v>472.81</v>
      </c>
      <c r="G18" s="14" t="s">
        <v>2291</v>
      </c>
      <c r="H18" s="14">
        <v>0</v>
      </c>
      <c r="I18" s="14" t="s">
        <v>2292</v>
      </c>
      <c r="J18" s="14" t="s">
        <v>2323</v>
      </c>
    </row>
    <row r="19" spans="1:10">
      <c r="A19" s="16">
        <v>42872</v>
      </c>
      <c r="B19" s="14" t="s">
        <v>566</v>
      </c>
      <c r="C19" s="14" t="s">
        <v>567</v>
      </c>
      <c r="D19" s="14" t="s">
        <v>568</v>
      </c>
      <c r="E19" s="14">
        <v>582.80999999999995</v>
      </c>
      <c r="F19" s="14">
        <v>249.69</v>
      </c>
      <c r="G19" s="14" t="s">
        <v>2291</v>
      </c>
      <c r="H19" s="14">
        <v>250</v>
      </c>
      <c r="I19" s="14" t="s">
        <v>2292</v>
      </c>
      <c r="J19" s="14" t="s">
        <v>2323</v>
      </c>
    </row>
    <row r="20" spans="1:10">
      <c r="A20" s="16">
        <v>42845</v>
      </c>
      <c r="B20" s="14" t="s">
        <v>569</v>
      </c>
      <c r="C20" s="14" t="s">
        <v>2250</v>
      </c>
      <c r="D20" s="14" t="s">
        <v>2249</v>
      </c>
      <c r="E20" s="14">
        <v>779.53</v>
      </c>
      <c r="F20" s="14">
        <v>567.07000000000005</v>
      </c>
      <c r="G20" s="14" t="s">
        <v>2291</v>
      </c>
      <c r="H20" s="14">
        <v>0</v>
      </c>
      <c r="I20" s="14" t="s">
        <v>2292</v>
      </c>
      <c r="J20" s="14" t="s">
        <v>2323</v>
      </c>
    </row>
    <row r="21" spans="1:10">
      <c r="A21" s="16">
        <v>42830</v>
      </c>
      <c r="B21" s="14" t="s">
        <v>570</v>
      </c>
      <c r="C21" s="14" t="s">
        <v>2371</v>
      </c>
      <c r="D21" s="14" t="s">
        <v>559</v>
      </c>
      <c r="E21" s="14">
        <v>173.71</v>
      </c>
      <c r="F21" s="14">
        <v>74.38</v>
      </c>
      <c r="G21" s="14" t="s">
        <v>2291</v>
      </c>
      <c r="H21" s="14">
        <v>75</v>
      </c>
      <c r="I21" s="14" t="s">
        <v>2292</v>
      </c>
      <c r="J21" s="14" t="s">
        <v>2323</v>
      </c>
    </row>
    <row r="22" spans="1:10">
      <c r="A22" s="16">
        <v>42825</v>
      </c>
      <c r="B22" s="14" t="s">
        <v>571</v>
      </c>
      <c r="C22" s="14" t="s">
        <v>2431</v>
      </c>
      <c r="D22" s="14" t="s">
        <v>2432</v>
      </c>
      <c r="E22" s="14">
        <v>507.53</v>
      </c>
      <c r="F22" s="14">
        <v>194.38</v>
      </c>
      <c r="G22" s="14" t="s">
        <v>2291</v>
      </c>
      <c r="H22" s="14">
        <v>250</v>
      </c>
      <c r="I22" s="14" t="s">
        <v>2292</v>
      </c>
      <c r="J22" s="14" t="s">
        <v>2323</v>
      </c>
    </row>
    <row r="23" spans="1:10">
      <c r="A23" s="16">
        <v>42822</v>
      </c>
      <c r="B23" s="14" t="s">
        <v>572</v>
      </c>
      <c r="C23" s="14" t="s">
        <v>2427</v>
      </c>
      <c r="D23" s="14" t="s">
        <v>2428</v>
      </c>
      <c r="E23" s="14">
        <v>174.45</v>
      </c>
      <c r="F23" s="14">
        <v>74.38</v>
      </c>
      <c r="G23" s="14" t="s">
        <v>2291</v>
      </c>
      <c r="H23" s="14">
        <v>75</v>
      </c>
      <c r="I23" s="14" t="s">
        <v>2292</v>
      </c>
      <c r="J23" s="14" t="s">
        <v>2323</v>
      </c>
    </row>
    <row r="24" spans="1:10">
      <c r="A24" s="16">
        <v>42822</v>
      </c>
      <c r="B24" s="14" t="s">
        <v>573</v>
      </c>
      <c r="C24" s="14" t="s">
        <v>567</v>
      </c>
      <c r="D24" s="14" t="s">
        <v>568</v>
      </c>
      <c r="E24" s="14">
        <v>980.5</v>
      </c>
      <c r="F24" s="14">
        <v>654.57000000000005</v>
      </c>
      <c r="G24" s="14" t="s">
        <v>2291</v>
      </c>
      <c r="H24" s="14">
        <v>185</v>
      </c>
      <c r="I24" s="14" t="s">
        <v>2292</v>
      </c>
      <c r="J24" s="14" t="s">
        <v>2323</v>
      </c>
    </row>
    <row r="25" spans="1:10">
      <c r="A25" s="16">
        <v>42815</v>
      </c>
      <c r="B25" s="14" t="s">
        <v>210</v>
      </c>
      <c r="C25" s="14" t="s">
        <v>2336</v>
      </c>
      <c r="D25" s="14" t="s">
        <v>2337</v>
      </c>
      <c r="E25" s="14">
        <v>493.84</v>
      </c>
      <c r="F25" s="14">
        <v>242.82</v>
      </c>
      <c r="G25" s="14" t="s">
        <v>2291</v>
      </c>
      <c r="H25" s="14">
        <v>181.88</v>
      </c>
      <c r="I25" s="14" t="s">
        <v>2292</v>
      </c>
      <c r="J25" s="14" t="s">
        <v>2323</v>
      </c>
    </row>
    <row r="26" spans="1:10">
      <c r="A26" s="16">
        <v>42803</v>
      </c>
      <c r="B26" s="14" t="s">
        <v>211</v>
      </c>
      <c r="C26" s="14" t="s">
        <v>1611</v>
      </c>
      <c r="D26" s="14" t="s">
        <v>1612</v>
      </c>
      <c r="E26" s="14">
        <v>506.67</v>
      </c>
      <c r="F26" s="14">
        <v>185.94</v>
      </c>
      <c r="G26" s="14" t="s">
        <v>2291</v>
      </c>
      <c r="H26" s="14">
        <v>250</v>
      </c>
      <c r="I26" s="14" t="s">
        <v>2292</v>
      </c>
      <c r="J26" s="14" t="s">
        <v>2323</v>
      </c>
    </row>
    <row r="27" spans="1:10">
      <c r="A27" s="16">
        <v>42802</v>
      </c>
      <c r="B27" s="14" t="s">
        <v>212</v>
      </c>
      <c r="C27" s="14" t="s">
        <v>2551</v>
      </c>
      <c r="D27" s="14" t="s">
        <v>2552</v>
      </c>
      <c r="E27" s="14">
        <v>451.59</v>
      </c>
      <c r="F27" s="14">
        <v>138.13</v>
      </c>
      <c r="G27" s="14" t="s">
        <v>2291</v>
      </c>
      <c r="H27" s="14">
        <v>250</v>
      </c>
      <c r="I27" s="14" t="s">
        <v>2292</v>
      </c>
      <c r="J27" s="14" t="s">
        <v>2323</v>
      </c>
    </row>
    <row r="28" spans="1:10">
      <c r="A28" s="16">
        <v>42796</v>
      </c>
      <c r="B28" s="14" t="s">
        <v>1525</v>
      </c>
      <c r="C28" s="14" t="s">
        <v>1314</v>
      </c>
      <c r="D28" s="14" t="s">
        <v>1315</v>
      </c>
      <c r="E28" s="14">
        <v>452.64</v>
      </c>
      <c r="F28" s="14">
        <v>138.13</v>
      </c>
      <c r="G28" s="14" t="s">
        <v>2291</v>
      </c>
      <c r="H28" s="14">
        <v>250</v>
      </c>
      <c r="I28" s="14" t="s">
        <v>2292</v>
      </c>
      <c r="J28" s="14" t="s">
        <v>2323</v>
      </c>
    </row>
    <row r="29" spans="1:10">
      <c r="A29" s="16">
        <v>42793</v>
      </c>
      <c r="B29" s="14" t="s">
        <v>1511</v>
      </c>
      <c r="C29" s="14" t="s">
        <v>2372</v>
      </c>
      <c r="D29" s="14" t="s">
        <v>2373</v>
      </c>
      <c r="E29" s="14">
        <v>496.31</v>
      </c>
      <c r="F29" s="14">
        <v>242.82</v>
      </c>
      <c r="G29" s="14" t="s">
        <v>2291</v>
      </c>
      <c r="H29" s="14">
        <v>181.88</v>
      </c>
      <c r="I29" s="14" t="s">
        <v>2292</v>
      </c>
      <c r="J29" s="14" t="s">
        <v>2323</v>
      </c>
    </row>
    <row r="30" spans="1:10">
      <c r="A30" s="16">
        <v>42786</v>
      </c>
      <c r="B30" s="14" t="s">
        <v>2486</v>
      </c>
      <c r="C30" s="14" t="s">
        <v>2250</v>
      </c>
      <c r="D30" s="14" t="s">
        <v>2249</v>
      </c>
      <c r="E30" s="14">
        <v>175.08</v>
      </c>
      <c r="F30" s="14">
        <v>74.38</v>
      </c>
      <c r="G30" s="14" t="s">
        <v>2291</v>
      </c>
      <c r="H30" s="14">
        <v>75</v>
      </c>
      <c r="I30" s="14" t="s">
        <v>2292</v>
      </c>
      <c r="J30" s="14" t="s">
        <v>2323</v>
      </c>
    </row>
    <row r="31" spans="1:10">
      <c r="A31" s="16">
        <v>42759</v>
      </c>
      <c r="B31" s="14" t="s">
        <v>2550</v>
      </c>
      <c r="C31" s="14" t="s">
        <v>2551</v>
      </c>
      <c r="D31" s="14" t="s">
        <v>2552</v>
      </c>
      <c r="E31" s="14">
        <v>1038.6600000000001</v>
      </c>
      <c r="F31" s="14">
        <v>665.19</v>
      </c>
      <c r="G31" s="14" t="s">
        <v>2291</v>
      </c>
      <c r="H31" s="14">
        <v>222.5</v>
      </c>
      <c r="I31" s="14" t="s">
        <v>2292</v>
      </c>
      <c r="J31" s="14" t="s">
        <v>2323</v>
      </c>
    </row>
    <row r="32" spans="1:10">
      <c r="A32" s="16">
        <v>42746</v>
      </c>
      <c r="B32" s="14" t="s">
        <v>15</v>
      </c>
      <c r="C32" s="14" t="s">
        <v>16</v>
      </c>
      <c r="D32" s="14" t="s">
        <v>17</v>
      </c>
      <c r="E32" s="14">
        <v>1892.24</v>
      </c>
      <c r="F32" s="14">
        <v>1447.88</v>
      </c>
      <c r="G32" s="14" t="s">
        <v>2291</v>
      </c>
      <c r="H32" s="14">
        <v>185</v>
      </c>
      <c r="I32" s="14" t="s">
        <v>2292</v>
      </c>
      <c r="J32" s="14" t="s">
        <v>2323</v>
      </c>
    </row>
    <row r="33" spans="1:10">
      <c r="A33" s="16">
        <v>42741</v>
      </c>
      <c r="B33" s="14" t="s">
        <v>24</v>
      </c>
      <c r="C33" s="14" t="s">
        <v>2431</v>
      </c>
      <c r="D33" s="14" t="s">
        <v>2432</v>
      </c>
      <c r="E33" s="14">
        <v>121.77</v>
      </c>
      <c r="F33" s="14">
        <v>105.19</v>
      </c>
      <c r="G33" s="14" t="s">
        <v>2291</v>
      </c>
      <c r="H33" s="14">
        <v>0</v>
      </c>
      <c r="I33" s="14" t="s">
        <v>2292</v>
      </c>
      <c r="J33" s="14" t="s">
        <v>2323</v>
      </c>
    </row>
    <row r="34" spans="1:10">
      <c r="A34" s="16">
        <v>42738</v>
      </c>
      <c r="B34" s="14" t="s">
        <v>1269</v>
      </c>
      <c r="C34" s="14" t="s">
        <v>1270</v>
      </c>
      <c r="D34" s="14" t="s">
        <v>1271</v>
      </c>
      <c r="E34" s="14">
        <v>909.35</v>
      </c>
      <c r="F34" s="14">
        <v>786.25</v>
      </c>
      <c r="G34" s="14" t="s">
        <v>2291</v>
      </c>
      <c r="H34" s="14">
        <v>0</v>
      </c>
      <c r="I34" s="14" t="s">
        <v>2292</v>
      </c>
      <c r="J34" s="14" t="s">
        <v>2323</v>
      </c>
    </row>
    <row r="35" spans="1:10">
      <c r="A35" s="16">
        <v>42731</v>
      </c>
      <c r="B35" s="14" t="s">
        <v>1313</v>
      </c>
      <c r="C35" s="14" t="s">
        <v>1314</v>
      </c>
      <c r="D35" s="14" t="s">
        <v>1315</v>
      </c>
      <c r="E35" s="14">
        <v>3865.2</v>
      </c>
      <c r="F35" s="14">
        <v>2801.41</v>
      </c>
      <c r="G35" s="14" t="s">
        <v>2291</v>
      </c>
      <c r="H35" s="14">
        <v>545</v>
      </c>
      <c r="I35" s="14" t="s">
        <v>2292</v>
      </c>
      <c r="J35" s="14" t="s">
        <v>2323</v>
      </c>
    </row>
    <row r="36" spans="1:10">
      <c r="A36" s="16">
        <v>42724</v>
      </c>
      <c r="B36" s="14" t="s">
        <v>1359</v>
      </c>
      <c r="C36" s="14" t="s">
        <v>2416</v>
      </c>
      <c r="D36" s="14" t="s">
        <v>2417</v>
      </c>
      <c r="E36" s="14">
        <v>235.13</v>
      </c>
      <c r="F36" s="14">
        <v>53.13</v>
      </c>
      <c r="G36" s="14" t="s">
        <v>2291</v>
      </c>
      <c r="H36" s="14">
        <v>150</v>
      </c>
      <c r="I36" s="14" t="s">
        <v>2292</v>
      </c>
      <c r="J36" s="14" t="s">
        <v>2323</v>
      </c>
    </row>
    <row r="37" spans="1:10">
      <c r="A37" s="16">
        <v>42716</v>
      </c>
      <c r="B37" s="14" t="s">
        <v>1409</v>
      </c>
      <c r="C37" s="14" t="s">
        <v>1410</v>
      </c>
      <c r="D37" s="14" t="s">
        <v>1411</v>
      </c>
      <c r="E37" s="14">
        <v>1145.5</v>
      </c>
      <c r="F37" s="14">
        <v>984.74</v>
      </c>
      <c r="G37" s="14" t="s">
        <v>2291</v>
      </c>
      <c r="H37" s="14">
        <v>0</v>
      </c>
      <c r="I37" s="14" t="s">
        <v>2292</v>
      </c>
      <c r="J37" s="14" t="s">
        <v>2323</v>
      </c>
    </row>
    <row r="38" spans="1:10">
      <c r="A38" s="16">
        <v>42698</v>
      </c>
      <c r="B38" s="14" t="s">
        <v>1567</v>
      </c>
      <c r="C38" s="14" t="s">
        <v>2416</v>
      </c>
      <c r="D38" s="14" t="s">
        <v>2417</v>
      </c>
      <c r="E38" s="14">
        <v>451.94</v>
      </c>
      <c r="F38" s="14">
        <v>138.13</v>
      </c>
      <c r="G38" s="14" t="s">
        <v>2291</v>
      </c>
      <c r="H38" s="14">
        <v>250</v>
      </c>
      <c r="I38" s="14" t="s">
        <v>2292</v>
      </c>
      <c r="J38" s="14" t="s">
        <v>2323</v>
      </c>
    </row>
    <row r="39" spans="1:10">
      <c r="A39" s="16">
        <v>42689</v>
      </c>
      <c r="B39" s="14" t="s">
        <v>1610</v>
      </c>
      <c r="C39" s="14" t="s">
        <v>1611</v>
      </c>
      <c r="D39" s="14" t="s">
        <v>1612</v>
      </c>
      <c r="E39" s="14">
        <v>1708.23</v>
      </c>
      <c r="F39" s="14">
        <v>1325.19</v>
      </c>
      <c r="G39" s="14" t="s">
        <v>2291</v>
      </c>
      <c r="H39" s="14">
        <v>128.75</v>
      </c>
      <c r="I39" s="14" t="s">
        <v>2292</v>
      </c>
      <c r="J39" s="14" t="s">
        <v>2323</v>
      </c>
    </row>
    <row r="40" spans="1:10">
      <c r="A40" s="16">
        <v>42663</v>
      </c>
      <c r="B40" s="14" t="s">
        <v>2439</v>
      </c>
      <c r="C40" s="14" t="s">
        <v>2416</v>
      </c>
      <c r="D40" s="14" t="s">
        <v>2417</v>
      </c>
      <c r="E40" s="14">
        <v>125.36</v>
      </c>
      <c r="F40" s="14">
        <v>105.19</v>
      </c>
      <c r="G40" s="14" t="s">
        <v>2291</v>
      </c>
      <c r="H40" s="14">
        <v>0</v>
      </c>
      <c r="I40" s="14" t="s">
        <v>2292</v>
      </c>
      <c r="J40" s="14" t="s">
        <v>2323</v>
      </c>
    </row>
    <row r="41" spans="1:10" ht="24">
      <c r="A41" s="16">
        <v>42662</v>
      </c>
      <c r="B41" s="14" t="s">
        <v>2438</v>
      </c>
      <c r="C41" s="14" t="s">
        <v>574</v>
      </c>
      <c r="D41" s="14" t="s">
        <v>2389</v>
      </c>
      <c r="E41" s="14">
        <v>118.47</v>
      </c>
      <c r="F41" s="14">
        <v>74.38</v>
      </c>
      <c r="G41" s="14" t="s">
        <v>2291</v>
      </c>
      <c r="H41" s="14">
        <v>25</v>
      </c>
      <c r="I41" s="14" t="s">
        <v>2292</v>
      </c>
      <c r="J41" s="14" t="s">
        <v>2323</v>
      </c>
    </row>
    <row r="42" spans="1:10">
      <c r="A42" s="16">
        <v>42662</v>
      </c>
      <c r="B42" s="14" t="s">
        <v>2437</v>
      </c>
      <c r="C42" s="14" t="s">
        <v>2136</v>
      </c>
      <c r="D42" s="14" t="s">
        <v>2137</v>
      </c>
      <c r="E42" s="14">
        <v>118.47</v>
      </c>
      <c r="F42" s="14">
        <v>74.38</v>
      </c>
      <c r="G42" s="14" t="s">
        <v>2291</v>
      </c>
      <c r="H42" s="14">
        <v>25</v>
      </c>
      <c r="I42" s="14" t="s">
        <v>2292</v>
      </c>
      <c r="J42" s="14" t="s">
        <v>2323</v>
      </c>
    </row>
    <row r="43" spans="1:10">
      <c r="A43" s="16">
        <v>42662</v>
      </c>
      <c r="B43" s="14" t="s">
        <v>2436</v>
      </c>
      <c r="C43" s="14" t="s">
        <v>2139</v>
      </c>
      <c r="D43" s="14" t="s">
        <v>2140</v>
      </c>
      <c r="E43" s="14">
        <v>118.47</v>
      </c>
      <c r="F43" s="14">
        <v>74.38</v>
      </c>
      <c r="G43" s="14" t="s">
        <v>2291</v>
      </c>
      <c r="H43" s="14">
        <v>25</v>
      </c>
      <c r="I43" s="14" t="s">
        <v>2292</v>
      </c>
      <c r="J43" s="14" t="s">
        <v>2323</v>
      </c>
    </row>
    <row r="44" spans="1:10">
      <c r="A44" s="16">
        <v>42662</v>
      </c>
      <c r="B44" s="14" t="s">
        <v>2435</v>
      </c>
      <c r="C44" s="14" t="s">
        <v>2324</v>
      </c>
      <c r="D44" s="14" t="s">
        <v>2325</v>
      </c>
      <c r="E44" s="14">
        <v>118.47</v>
      </c>
      <c r="F44" s="14">
        <v>74.38</v>
      </c>
      <c r="G44" s="14" t="s">
        <v>2291</v>
      </c>
      <c r="H44" s="14">
        <v>25</v>
      </c>
      <c r="I44" s="14" t="s">
        <v>2292</v>
      </c>
      <c r="J44" s="14" t="s">
        <v>2323</v>
      </c>
    </row>
    <row r="45" spans="1:10">
      <c r="A45" s="16">
        <v>42662</v>
      </c>
      <c r="B45" s="14" t="s">
        <v>2434</v>
      </c>
      <c r="C45" s="14" t="s">
        <v>2372</v>
      </c>
      <c r="D45" s="14" t="s">
        <v>2373</v>
      </c>
      <c r="E45" s="14">
        <v>118.47</v>
      </c>
      <c r="F45" s="14">
        <v>74.38</v>
      </c>
      <c r="G45" s="14" t="s">
        <v>2291</v>
      </c>
      <c r="H45" s="14">
        <v>25</v>
      </c>
      <c r="I45" s="14" t="s">
        <v>2292</v>
      </c>
      <c r="J45" s="14" t="s">
        <v>2323</v>
      </c>
    </row>
    <row r="46" spans="1:10">
      <c r="A46" s="16">
        <v>42661</v>
      </c>
      <c r="B46" s="14" t="s">
        <v>2433</v>
      </c>
      <c r="C46" s="14" t="s">
        <v>2372</v>
      </c>
      <c r="D46" s="14" t="s">
        <v>2373</v>
      </c>
      <c r="E46" s="14">
        <v>638.16999999999996</v>
      </c>
      <c r="F46" s="14">
        <v>535.29</v>
      </c>
      <c r="G46" s="14" t="s">
        <v>2291</v>
      </c>
      <c r="H46" s="14">
        <v>0</v>
      </c>
      <c r="I46" s="14" t="s">
        <v>2292</v>
      </c>
      <c r="J46" s="14" t="s">
        <v>2323</v>
      </c>
    </row>
    <row r="47" spans="1:10">
      <c r="A47" s="16">
        <v>42660</v>
      </c>
      <c r="B47" s="14" t="s">
        <v>2430</v>
      </c>
      <c r="C47" s="14" t="s">
        <v>2431</v>
      </c>
      <c r="D47" s="14" t="s">
        <v>2432</v>
      </c>
      <c r="E47" s="14">
        <v>2370.1999999999998</v>
      </c>
      <c r="F47" s="14">
        <v>1742.53</v>
      </c>
      <c r="G47" s="14" t="s">
        <v>2291</v>
      </c>
      <c r="H47" s="14">
        <v>241.25</v>
      </c>
      <c r="I47" s="14" t="s">
        <v>2292</v>
      </c>
      <c r="J47" s="14" t="s">
        <v>2323</v>
      </c>
    </row>
    <row r="48" spans="1:10">
      <c r="A48" s="16">
        <v>42655</v>
      </c>
      <c r="B48" s="14" t="s">
        <v>2429</v>
      </c>
      <c r="C48" s="14" t="s">
        <v>2336</v>
      </c>
      <c r="D48" s="14" t="s">
        <v>2337</v>
      </c>
      <c r="E48" s="14">
        <v>152.47</v>
      </c>
      <c r="F48" s="14">
        <v>127.5</v>
      </c>
      <c r="G48" s="14" t="s">
        <v>2291</v>
      </c>
      <c r="H48" s="14">
        <v>0</v>
      </c>
      <c r="I48" s="14" t="s">
        <v>2292</v>
      </c>
      <c r="J48" s="14" t="s">
        <v>2323</v>
      </c>
    </row>
    <row r="49" spans="1:10">
      <c r="A49" s="16">
        <v>42640</v>
      </c>
      <c r="B49" s="14" t="s">
        <v>2426</v>
      </c>
      <c r="C49" s="14" t="s">
        <v>2427</v>
      </c>
      <c r="D49" s="14" t="s">
        <v>2428</v>
      </c>
      <c r="E49" s="14">
        <v>799.47</v>
      </c>
      <c r="F49" s="14">
        <v>664.07</v>
      </c>
      <c r="G49" s="14" t="s">
        <v>2291</v>
      </c>
      <c r="H49" s="14">
        <v>0</v>
      </c>
      <c r="I49" s="14" t="s">
        <v>2292</v>
      </c>
      <c r="J49" s="14" t="s">
        <v>2323</v>
      </c>
    </row>
    <row r="50" spans="1:10">
      <c r="A50" s="16">
        <v>42558</v>
      </c>
      <c r="B50" s="14" t="s">
        <v>2411</v>
      </c>
      <c r="C50" s="14" t="s">
        <v>2412</v>
      </c>
      <c r="D50" s="14" t="s">
        <v>2413</v>
      </c>
      <c r="E50" s="14">
        <v>438.65</v>
      </c>
      <c r="F50" s="14">
        <v>365.29</v>
      </c>
      <c r="G50" s="14" t="s">
        <v>2291</v>
      </c>
      <c r="H50" s="14">
        <v>0</v>
      </c>
      <c r="I50" s="14" t="s">
        <v>2292</v>
      </c>
      <c r="J50" s="14" t="s">
        <v>2323</v>
      </c>
    </row>
    <row r="51" spans="1:10">
      <c r="A51" s="16">
        <v>42705</v>
      </c>
      <c r="B51" s="14" t="s">
        <v>1476</v>
      </c>
      <c r="C51" s="14" t="s">
        <v>575</v>
      </c>
      <c r="D51" s="14" t="s">
        <v>1478</v>
      </c>
      <c r="E51" s="14">
        <v>1164.23</v>
      </c>
      <c r="F51" s="14">
        <v>740.7</v>
      </c>
      <c r="G51" s="14" t="s">
        <v>2291</v>
      </c>
      <c r="H51" s="14">
        <v>260</v>
      </c>
      <c r="I51" s="14" t="s">
        <v>2292</v>
      </c>
      <c r="J51" s="14" t="s">
        <v>1187</v>
      </c>
    </row>
    <row r="52" spans="1:10" ht="24">
      <c r="A52" s="16">
        <v>42906</v>
      </c>
      <c r="B52" s="14" t="s">
        <v>576</v>
      </c>
      <c r="C52" s="14" t="s">
        <v>2237</v>
      </c>
      <c r="D52" s="14" t="s">
        <v>2236</v>
      </c>
      <c r="E52" s="14">
        <v>540</v>
      </c>
      <c r="F52" s="14">
        <v>0</v>
      </c>
      <c r="G52" s="14" t="s">
        <v>2291</v>
      </c>
      <c r="H52" s="14">
        <v>181.88</v>
      </c>
      <c r="I52" s="14" t="s">
        <v>2292</v>
      </c>
      <c r="J52" s="14" t="s">
        <v>2234</v>
      </c>
    </row>
    <row r="53" spans="1:10">
      <c r="A53" s="16">
        <v>42716</v>
      </c>
      <c r="B53" s="14" t="s">
        <v>1420</v>
      </c>
      <c r="C53" s="14" t="s">
        <v>1421</v>
      </c>
      <c r="D53" s="14" t="s">
        <v>1422</v>
      </c>
      <c r="E53" s="14">
        <v>567.09</v>
      </c>
      <c r="F53" s="14">
        <v>175</v>
      </c>
      <c r="G53" s="14" t="s">
        <v>2291</v>
      </c>
      <c r="H53" s="14">
        <v>312.5</v>
      </c>
      <c r="I53" s="14" t="s">
        <v>2292</v>
      </c>
      <c r="J53" s="14" t="s">
        <v>2326</v>
      </c>
    </row>
    <row r="54" spans="1:10">
      <c r="A54" s="16">
        <v>42703</v>
      </c>
      <c r="B54" s="14" t="s">
        <v>1504</v>
      </c>
      <c r="C54" s="14" t="s">
        <v>2446</v>
      </c>
      <c r="D54" s="14" t="s">
        <v>2447</v>
      </c>
      <c r="E54" s="14">
        <v>115.3</v>
      </c>
      <c r="F54" s="14">
        <v>99</v>
      </c>
      <c r="G54" s="14" t="s">
        <v>2291</v>
      </c>
      <c r="H54" s="14">
        <v>0</v>
      </c>
      <c r="I54" s="14" t="s">
        <v>2292</v>
      </c>
      <c r="J54" s="14" t="s">
        <v>2326</v>
      </c>
    </row>
    <row r="55" spans="1:10">
      <c r="A55" s="16">
        <v>42222</v>
      </c>
      <c r="B55" s="14" t="s">
        <v>2327</v>
      </c>
      <c r="C55" s="14" t="s">
        <v>2329</v>
      </c>
      <c r="D55" s="14" t="s">
        <v>2330</v>
      </c>
      <c r="E55" s="14">
        <v>1423.25</v>
      </c>
      <c r="F55" s="14">
        <v>1241.22</v>
      </c>
      <c r="G55" s="14" t="s">
        <v>2291</v>
      </c>
      <c r="H55" s="14">
        <v>152</v>
      </c>
      <c r="I55" s="14" t="s">
        <v>2292</v>
      </c>
      <c r="J55" s="14" t="s">
        <v>2328</v>
      </c>
    </row>
    <row r="56" spans="1:10">
      <c r="A56" s="16">
        <v>42779</v>
      </c>
      <c r="B56" s="14" t="s">
        <v>2505</v>
      </c>
      <c r="C56" s="14" t="s">
        <v>2507</v>
      </c>
      <c r="D56" s="14" t="s">
        <v>2508</v>
      </c>
      <c r="E56" s="14">
        <v>480.19</v>
      </c>
      <c r="F56" s="14">
        <v>230</v>
      </c>
      <c r="G56" s="14" t="s">
        <v>2291</v>
      </c>
      <c r="H56" s="14">
        <v>181.88</v>
      </c>
      <c r="I56" s="14" t="s">
        <v>2292</v>
      </c>
      <c r="J56" s="14" t="s">
        <v>2506</v>
      </c>
    </row>
    <row r="57" spans="1:10">
      <c r="A57" s="16">
        <v>42886</v>
      </c>
      <c r="B57" s="14" t="s">
        <v>577</v>
      </c>
      <c r="C57" s="14" t="s">
        <v>2391</v>
      </c>
      <c r="D57" s="14" t="s">
        <v>2392</v>
      </c>
      <c r="E57" s="14">
        <v>174.46</v>
      </c>
      <c r="F57" s="14">
        <v>74.38</v>
      </c>
      <c r="G57" s="14" t="s">
        <v>2291</v>
      </c>
      <c r="H57" s="14">
        <v>75</v>
      </c>
      <c r="I57" s="14" t="s">
        <v>2292</v>
      </c>
      <c r="J57" s="14" t="s">
        <v>2390</v>
      </c>
    </row>
    <row r="58" spans="1:10">
      <c r="A58" s="16">
        <v>42682</v>
      </c>
      <c r="B58" s="14" t="s">
        <v>1635</v>
      </c>
      <c r="C58" s="14" t="s">
        <v>2391</v>
      </c>
      <c r="D58" s="14" t="s">
        <v>2392</v>
      </c>
      <c r="E58" s="14">
        <v>1195.8499999999999</v>
      </c>
      <c r="F58" s="14">
        <v>1009.38</v>
      </c>
      <c r="G58" s="14" t="s">
        <v>2291</v>
      </c>
      <c r="H58" s="14">
        <v>0</v>
      </c>
      <c r="I58" s="14" t="s">
        <v>2292</v>
      </c>
      <c r="J58" s="14" t="s">
        <v>2390</v>
      </c>
    </row>
    <row r="59" spans="1:10">
      <c r="A59" s="16">
        <v>42899</v>
      </c>
      <c r="B59" s="14" t="s">
        <v>578</v>
      </c>
      <c r="C59" s="14" t="s">
        <v>2450</v>
      </c>
      <c r="D59" s="14" t="s">
        <v>2451</v>
      </c>
      <c r="E59" s="14">
        <v>141.69999999999999</v>
      </c>
      <c r="F59" s="14">
        <v>120</v>
      </c>
      <c r="G59" s="14" t="s">
        <v>2291</v>
      </c>
      <c r="H59" s="14">
        <v>0</v>
      </c>
      <c r="I59" s="14" t="s">
        <v>2292</v>
      </c>
      <c r="J59" s="14" t="s">
        <v>2374</v>
      </c>
    </row>
    <row r="60" spans="1:10">
      <c r="A60" s="16">
        <v>42893</v>
      </c>
      <c r="B60" s="14" t="s">
        <v>579</v>
      </c>
      <c r="C60" s="14" t="s">
        <v>580</v>
      </c>
      <c r="D60" s="14" t="s">
        <v>581</v>
      </c>
      <c r="E60" s="14">
        <v>590.30999999999995</v>
      </c>
      <c r="F60" s="14">
        <v>499.8</v>
      </c>
      <c r="G60" s="14" t="s">
        <v>2291</v>
      </c>
      <c r="H60" s="14">
        <v>0</v>
      </c>
      <c r="I60" s="14" t="s">
        <v>2292</v>
      </c>
      <c r="J60" s="14" t="s">
        <v>2374</v>
      </c>
    </row>
    <row r="61" spans="1:10">
      <c r="A61" s="16">
        <v>42873</v>
      </c>
      <c r="B61" s="14" t="s">
        <v>582</v>
      </c>
      <c r="C61" s="14" t="s">
        <v>583</v>
      </c>
      <c r="D61" s="14" t="s">
        <v>584</v>
      </c>
      <c r="E61" s="14">
        <v>589.59</v>
      </c>
      <c r="F61" s="14">
        <v>193</v>
      </c>
      <c r="G61" s="14" t="s">
        <v>2291</v>
      </c>
      <c r="H61" s="14">
        <v>312.5</v>
      </c>
      <c r="I61" s="14" t="s">
        <v>2292</v>
      </c>
      <c r="J61" s="14" t="s">
        <v>2374</v>
      </c>
    </row>
    <row r="62" spans="1:10">
      <c r="A62" s="16">
        <v>42853</v>
      </c>
      <c r="B62" s="14" t="s">
        <v>585</v>
      </c>
      <c r="C62" s="14" t="s">
        <v>583</v>
      </c>
      <c r="D62" s="14" t="s">
        <v>584</v>
      </c>
      <c r="E62" s="14">
        <v>2288.2800000000002</v>
      </c>
      <c r="F62" s="14">
        <v>1386.2</v>
      </c>
      <c r="G62" s="14" t="s">
        <v>2291</v>
      </c>
      <c r="H62" s="14">
        <v>578.75</v>
      </c>
      <c r="I62" s="14" t="s">
        <v>2292</v>
      </c>
      <c r="J62" s="14" t="s">
        <v>2374</v>
      </c>
    </row>
    <row r="63" spans="1:10">
      <c r="A63" s="16">
        <v>42919</v>
      </c>
      <c r="B63" s="14" t="s">
        <v>586</v>
      </c>
      <c r="C63" s="14" t="s">
        <v>2501</v>
      </c>
      <c r="D63" s="14" t="s">
        <v>2502</v>
      </c>
      <c r="E63" s="14">
        <v>487.83</v>
      </c>
      <c r="F63" s="14">
        <v>230</v>
      </c>
      <c r="G63" s="14" t="s">
        <v>2291</v>
      </c>
      <c r="H63" s="14">
        <v>181.88</v>
      </c>
      <c r="I63" s="14" t="s">
        <v>2292</v>
      </c>
      <c r="J63" s="14" t="s">
        <v>2332</v>
      </c>
    </row>
    <row r="64" spans="1:10">
      <c r="A64" s="16">
        <v>42915</v>
      </c>
      <c r="B64" s="14" t="s">
        <v>587</v>
      </c>
      <c r="C64" s="14" t="s">
        <v>588</v>
      </c>
      <c r="D64" s="14" t="s">
        <v>589</v>
      </c>
      <c r="E64" s="14">
        <v>523.38</v>
      </c>
      <c r="F64" s="14">
        <v>445</v>
      </c>
      <c r="G64" s="14" t="s">
        <v>2291</v>
      </c>
      <c r="H64" s="14">
        <v>0</v>
      </c>
      <c r="I64" s="14" t="s">
        <v>2292</v>
      </c>
      <c r="J64" s="14" t="s">
        <v>2332</v>
      </c>
    </row>
    <row r="65" spans="1:10">
      <c r="A65" s="16">
        <v>42915</v>
      </c>
      <c r="B65" s="14" t="s">
        <v>590</v>
      </c>
      <c r="C65" s="14" t="s">
        <v>591</v>
      </c>
      <c r="D65" s="14" t="s">
        <v>592</v>
      </c>
      <c r="E65" s="14">
        <v>564.54</v>
      </c>
      <c r="F65" s="14">
        <v>480</v>
      </c>
      <c r="G65" s="14" t="s">
        <v>2291</v>
      </c>
      <c r="H65" s="14">
        <v>0</v>
      </c>
      <c r="I65" s="14" t="s">
        <v>2292</v>
      </c>
      <c r="J65" s="14" t="s">
        <v>2332</v>
      </c>
    </row>
    <row r="66" spans="1:10">
      <c r="A66" s="16">
        <v>42915</v>
      </c>
      <c r="B66" s="14" t="s">
        <v>593</v>
      </c>
      <c r="C66" s="14" t="s">
        <v>594</v>
      </c>
      <c r="D66" s="14" t="s">
        <v>595</v>
      </c>
      <c r="E66" s="14">
        <v>29.4</v>
      </c>
      <c r="F66" s="14">
        <v>0</v>
      </c>
      <c r="G66" s="14" t="s">
        <v>2291</v>
      </c>
      <c r="H66" s="14">
        <v>25</v>
      </c>
      <c r="I66" s="14" t="s">
        <v>2292</v>
      </c>
      <c r="J66" s="14" t="s">
        <v>2332</v>
      </c>
    </row>
    <row r="67" spans="1:10">
      <c r="A67" s="16">
        <v>42912</v>
      </c>
      <c r="B67" s="14" t="s">
        <v>596</v>
      </c>
      <c r="C67" s="14" t="s">
        <v>1265</v>
      </c>
      <c r="D67" s="14" t="s">
        <v>597</v>
      </c>
      <c r="E67" s="14">
        <v>664.33</v>
      </c>
      <c r="F67" s="14">
        <v>565</v>
      </c>
      <c r="G67" s="14" t="s">
        <v>2291</v>
      </c>
      <c r="H67" s="14">
        <v>0</v>
      </c>
      <c r="I67" s="14" t="s">
        <v>2292</v>
      </c>
      <c r="J67" s="14" t="s">
        <v>2332</v>
      </c>
    </row>
    <row r="68" spans="1:10">
      <c r="A68" s="16">
        <v>42902</v>
      </c>
      <c r="B68" s="14" t="s">
        <v>598</v>
      </c>
      <c r="C68" s="14" t="s">
        <v>594</v>
      </c>
      <c r="D68" s="14" t="s">
        <v>595</v>
      </c>
      <c r="E68" s="14">
        <v>117.07</v>
      </c>
      <c r="F68" s="14">
        <v>99</v>
      </c>
      <c r="G68" s="14" t="s">
        <v>2291</v>
      </c>
      <c r="H68" s="14">
        <v>0</v>
      </c>
      <c r="I68" s="14" t="s">
        <v>2292</v>
      </c>
      <c r="J68" s="14" t="s">
        <v>2332</v>
      </c>
    </row>
    <row r="69" spans="1:10">
      <c r="A69" s="16">
        <v>42902</v>
      </c>
      <c r="B69" s="14" t="s">
        <v>599</v>
      </c>
      <c r="C69" s="14" t="s">
        <v>600</v>
      </c>
      <c r="D69" s="14" t="s">
        <v>601</v>
      </c>
      <c r="E69" s="14">
        <v>1736.23</v>
      </c>
      <c r="F69" s="14">
        <v>848.25</v>
      </c>
      <c r="G69" s="14" t="s">
        <v>2291</v>
      </c>
      <c r="H69" s="14">
        <v>620</v>
      </c>
      <c r="I69" s="14" t="s">
        <v>2292</v>
      </c>
      <c r="J69" s="14" t="s">
        <v>2332</v>
      </c>
    </row>
    <row r="70" spans="1:10">
      <c r="A70" s="16">
        <v>42902</v>
      </c>
      <c r="B70" s="14" t="s">
        <v>602</v>
      </c>
      <c r="C70" s="14" t="s">
        <v>603</v>
      </c>
      <c r="D70" s="14" t="s">
        <v>604</v>
      </c>
      <c r="E70" s="14">
        <v>1480.54</v>
      </c>
      <c r="F70" s="14">
        <v>992</v>
      </c>
      <c r="G70" s="14" t="s">
        <v>2291</v>
      </c>
      <c r="H70" s="14">
        <v>260</v>
      </c>
      <c r="I70" s="14" t="s">
        <v>2292</v>
      </c>
      <c r="J70" s="14" t="s">
        <v>2332</v>
      </c>
    </row>
    <row r="71" spans="1:10">
      <c r="A71" s="16">
        <v>42899</v>
      </c>
      <c r="B71" s="14" t="s">
        <v>605</v>
      </c>
      <c r="C71" s="14" t="s">
        <v>2548</v>
      </c>
      <c r="D71" s="14" t="s">
        <v>2549</v>
      </c>
      <c r="E71" s="14">
        <v>486.36</v>
      </c>
      <c r="F71" s="14">
        <v>230</v>
      </c>
      <c r="G71" s="14" t="s">
        <v>2291</v>
      </c>
      <c r="H71" s="14">
        <v>181.88</v>
      </c>
      <c r="I71" s="14" t="s">
        <v>2292</v>
      </c>
      <c r="J71" s="14" t="s">
        <v>2332</v>
      </c>
    </row>
    <row r="72" spans="1:10">
      <c r="A72" s="16">
        <v>42899</v>
      </c>
      <c r="B72" s="14" t="s">
        <v>606</v>
      </c>
      <c r="C72" s="14" t="s">
        <v>607</v>
      </c>
      <c r="D72" s="14" t="s">
        <v>608</v>
      </c>
      <c r="E72" s="14">
        <v>2837.87</v>
      </c>
      <c r="F72" s="14">
        <v>1812</v>
      </c>
      <c r="G72" s="14" t="s">
        <v>2291</v>
      </c>
      <c r="H72" s="14">
        <v>591.25</v>
      </c>
      <c r="I72" s="14" t="s">
        <v>2292</v>
      </c>
      <c r="J72" s="14" t="s">
        <v>2332</v>
      </c>
    </row>
    <row r="73" spans="1:10">
      <c r="A73" s="16">
        <v>42895</v>
      </c>
      <c r="B73" s="14" t="s">
        <v>609</v>
      </c>
      <c r="C73" s="14" t="s">
        <v>610</v>
      </c>
      <c r="D73" s="14" t="s">
        <v>611</v>
      </c>
      <c r="E73" s="14">
        <v>53.15</v>
      </c>
      <c r="F73" s="14">
        <v>45</v>
      </c>
      <c r="G73" s="14" t="s">
        <v>2291</v>
      </c>
      <c r="H73" s="14">
        <v>0</v>
      </c>
      <c r="I73" s="14" t="s">
        <v>2292</v>
      </c>
      <c r="J73" s="14" t="s">
        <v>2332</v>
      </c>
    </row>
    <row r="74" spans="1:10">
      <c r="A74" s="16">
        <v>42895</v>
      </c>
      <c r="B74" s="14" t="s">
        <v>612</v>
      </c>
      <c r="C74" s="14" t="s">
        <v>1486</v>
      </c>
      <c r="D74" s="14" t="s">
        <v>613</v>
      </c>
      <c r="E74" s="14">
        <v>781.92</v>
      </c>
      <c r="F74" s="14">
        <v>662</v>
      </c>
      <c r="G74" s="14" t="s">
        <v>2291</v>
      </c>
      <c r="H74" s="14">
        <v>0</v>
      </c>
      <c r="I74" s="14" t="s">
        <v>2292</v>
      </c>
      <c r="J74" s="14" t="s">
        <v>2332</v>
      </c>
    </row>
    <row r="75" spans="1:10">
      <c r="A75" s="16">
        <v>42893</v>
      </c>
      <c r="B75" s="14" t="s">
        <v>614</v>
      </c>
      <c r="C75" s="14" t="s">
        <v>615</v>
      </c>
      <c r="D75" s="14" t="s">
        <v>616</v>
      </c>
      <c r="E75" s="14">
        <v>2248.6799999999998</v>
      </c>
      <c r="F75" s="14">
        <v>1550.15</v>
      </c>
      <c r="G75" s="14" t="s">
        <v>2291</v>
      </c>
      <c r="H75" s="14">
        <v>353.75</v>
      </c>
      <c r="I75" s="14" t="s">
        <v>2292</v>
      </c>
      <c r="J75" s="14" t="s">
        <v>2332</v>
      </c>
    </row>
    <row r="76" spans="1:10">
      <c r="A76" s="16">
        <v>42886</v>
      </c>
      <c r="B76" s="14" t="s">
        <v>617</v>
      </c>
      <c r="C76" s="14" t="s">
        <v>1573</v>
      </c>
      <c r="D76" s="14" t="s">
        <v>618</v>
      </c>
      <c r="E76" s="14">
        <v>589.79999999999995</v>
      </c>
      <c r="F76" s="14">
        <v>505</v>
      </c>
      <c r="G76" s="14" t="s">
        <v>2291</v>
      </c>
      <c r="H76" s="14">
        <v>0</v>
      </c>
      <c r="I76" s="14" t="s">
        <v>2292</v>
      </c>
      <c r="J76" s="14" t="s">
        <v>2332</v>
      </c>
    </row>
    <row r="77" spans="1:10">
      <c r="A77" s="16">
        <v>42873</v>
      </c>
      <c r="B77" s="14" t="s">
        <v>619</v>
      </c>
      <c r="C77" s="14" t="s">
        <v>213</v>
      </c>
      <c r="D77" s="14" t="s">
        <v>214</v>
      </c>
      <c r="E77" s="14">
        <v>62.98</v>
      </c>
      <c r="F77" s="14">
        <v>54</v>
      </c>
      <c r="G77" s="14" t="s">
        <v>2291</v>
      </c>
      <c r="H77" s="14">
        <v>0</v>
      </c>
      <c r="I77" s="14" t="s">
        <v>2292</v>
      </c>
      <c r="J77" s="14" t="s">
        <v>2332</v>
      </c>
    </row>
    <row r="78" spans="1:10">
      <c r="A78" s="16">
        <v>42871</v>
      </c>
      <c r="B78" s="14" t="s">
        <v>620</v>
      </c>
      <c r="C78" s="14" t="s">
        <v>2147</v>
      </c>
      <c r="D78" s="14" t="s">
        <v>621</v>
      </c>
      <c r="E78" s="14">
        <v>479.96</v>
      </c>
      <c r="F78" s="14">
        <v>230</v>
      </c>
      <c r="G78" s="14" t="s">
        <v>2291</v>
      </c>
      <c r="H78" s="14">
        <v>181.88</v>
      </c>
      <c r="I78" s="14" t="s">
        <v>2292</v>
      </c>
      <c r="J78" s="14" t="s">
        <v>2332</v>
      </c>
    </row>
    <row r="79" spans="1:10">
      <c r="A79" s="16">
        <v>42871</v>
      </c>
      <c r="B79" s="14" t="s">
        <v>622</v>
      </c>
      <c r="C79" s="14" t="s">
        <v>2546</v>
      </c>
      <c r="D79" s="14" t="s">
        <v>2547</v>
      </c>
      <c r="E79" s="14">
        <v>479.96</v>
      </c>
      <c r="F79" s="14">
        <v>230</v>
      </c>
      <c r="G79" s="14" t="s">
        <v>2291</v>
      </c>
      <c r="H79" s="14">
        <v>181.88</v>
      </c>
      <c r="I79" s="14" t="s">
        <v>2292</v>
      </c>
      <c r="J79" s="14" t="s">
        <v>2332</v>
      </c>
    </row>
    <row r="80" spans="1:10">
      <c r="A80" s="16">
        <v>42866</v>
      </c>
      <c r="B80" s="14" t="s">
        <v>623</v>
      </c>
      <c r="C80" s="14" t="s">
        <v>1577</v>
      </c>
      <c r="D80" s="14" t="s">
        <v>624</v>
      </c>
      <c r="E80" s="14">
        <v>478.47</v>
      </c>
      <c r="F80" s="14">
        <v>230</v>
      </c>
      <c r="G80" s="14" t="s">
        <v>2291</v>
      </c>
      <c r="H80" s="14">
        <v>181.88</v>
      </c>
      <c r="I80" s="14" t="s">
        <v>2292</v>
      </c>
      <c r="J80" s="14" t="s">
        <v>2332</v>
      </c>
    </row>
    <row r="81" spans="1:10">
      <c r="A81" s="16">
        <v>42860</v>
      </c>
      <c r="B81" s="14" t="s">
        <v>625</v>
      </c>
      <c r="C81" s="14" t="s">
        <v>215</v>
      </c>
      <c r="D81" s="14" t="s">
        <v>216</v>
      </c>
      <c r="E81" s="14">
        <v>494.5</v>
      </c>
      <c r="F81" s="14">
        <v>175</v>
      </c>
      <c r="G81" s="14" t="s">
        <v>2291</v>
      </c>
      <c r="H81" s="14">
        <v>250</v>
      </c>
      <c r="I81" s="14" t="s">
        <v>2292</v>
      </c>
      <c r="J81" s="14" t="s">
        <v>2332</v>
      </c>
    </row>
    <row r="82" spans="1:10">
      <c r="A82" s="16">
        <v>42860</v>
      </c>
      <c r="B82" s="14" t="s">
        <v>626</v>
      </c>
      <c r="C82" s="14" t="s">
        <v>610</v>
      </c>
      <c r="D82" s="14" t="s">
        <v>611</v>
      </c>
      <c r="E82" s="14">
        <v>514.86</v>
      </c>
      <c r="F82" s="14">
        <v>130</v>
      </c>
      <c r="G82" s="14" t="s">
        <v>2291</v>
      </c>
      <c r="H82" s="14">
        <v>312.5</v>
      </c>
      <c r="I82" s="14" t="s">
        <v>2292</v>
      </c>
      <c r="J82" s="14" t="s">
        <v>2332</v>
      </c>
    </row>
    <row r="83" spans="1:10">
      <c r="A83" s="16">
        <v>42860</v>
      </c>
      <c r="B83" s="14" t="s">
        <v>627</v>
      </c>
      <c r="C83" s="14" t="s">
        <v>628</v>
      </c>
      <c r="D83" s="14" t="s">
        <v>629</v>
      </c>
      <c r="E83" s="14">
        <v>567.22</v>
      </c>
      <c r="F83" s="14">
        <v>175</v>
      </c>
      <c r="G83" s="14" t="s">
        <v>2291</v>
      </c>
      <c r="H83" s="14">
        <v>312.5</v>
      </c>
      <c r="I83" s="14" t="s">
        <v>2292</v>
      </c>
      <c r="J83" s="14" t="s">
        <v>2332</v>
      </c>
    </row>
    <row r="84" spans="1:10">
      <c r="A84" s="16">
        <v>42859</v>
      </c>
      <c r="B84" s="14" t="s">
        <v>630</v>
      </c>
      <c r="C84" s="14" t="s">
        <v>631</v>
      </c>
      <c r="D84" s="14" t="s">
        <v>632</v>
      </c>
      <c r="E84" s="14">
        <v>1969.15</v>
      </c>
      <c r="F84" s="14">
        <v>1290.8</v>
      </c>
      <c r="G84" s="14" t="s">
        <v>2291</v>
      </c>
      <c r="H84" s="14">
        <v>400</v>
      </c>
      <c r="I84" s="14" t="s">
        <v>2292</v>
      </c>
      <c r="J84" s="14" t="s">
        <v>2332</v>
      </c>
    </row>
    <row r="85" spans="1:10">
      <c r="A85" s="16">
        <v>42859</v>
      </c>
      <c r="B85" s="14" t="s">
        <v>633</v>
      </c>
      <c r="C85" s="14" t="s">
        <v>1427</v>
      </c>
      <c r="D85" s="14" t="s">
        <v>634</v>
      </c>
      <c r="E85" s="14">
        <v>681.3</v>
      </c>
      <c r="F85" s="14">
        <v>585</v>
      </c>
      <c r="G85" s="14" t="s">
        <v>2291</v>
      </c>
      <c r="H85" s="14">
        <v>0</v>
      </c>
      <c r="I85" s="14" t="s">
        <v>2292</v>
      </c>
      <c r="J85" s="14" t="s">
        <v>2332</v>
      </c>
    </row>
    <row r="86" spans="1:10">
      <c r="A86" s="16">
        <v>42858</v>
      </c>
      <c r="B86" s="14" t="s">
        <v>635</v>
      </c>
      <c r="C86" s="14" t="s">
        <v>31</v>
      </c>
      <c r="D86" s="14" t="s">
        <v>636</v>
      </c>
      <c r="E86" s="14">
        <v>285.07</v>
      </c>
      <c r="F86" s="14">
        <v>245</v>
      </c>
      <c r="G86" s="14" t="s">
        <v>2291</v>
      </c>
      <c r="H86" s="14">
        <v>0</v>
      </c>
      <c r="I86" s="14" t="s">
        <v>2292</v>
      </c>
      <c r="J86" s="14" t="s">
        <v>2332</v>
      </c>
    </row>
    <row r="87" spans="1:10">
      <c r="A87" s="16">
        <v>42858</v>
      </c>
      <c r="B87" s="14" t="s">
        <v>637</v>
      </c>
      <c r="C87" s="14" t="s">
        <v>638</v>
      </c>
      <c r="D87" s="14" t="s">
        <v>639</v>
      </c>
      <c r="E87" s="14">
        <v>442.14</v>
      </c>
      <c r="F87" s="14">
        <v>130</v>
      </c>
      <c r="G87" s="14" t="s">
        <v>2291</v>
      </c>
      <c r="H87" s="14">
        <v>250</v>
      </c>
      <c r="I87" s="14" t="s">
        <v>2292</v>
      </c>
      <c r="J87" s="14" t="s">
        <v>2332</v>
      </c>
    </row>
    <row r="88" spans="1:10">
      <c r="A88" s="16">
        <v>42858</v>
      </c>
      <c r="B88" s="14" t="s">
        <v>640</v>
      </c>
      <c r="C88" s="14" t="s">
        <v>2474</v>
      </c>
      <c r="D88" s="14" t="s">
        <v>2475</v>
      </c>
      <c r="E88" s="14">
        <v>567.22</v>
      </c>
      <c r="F88" s="14">
        <v>175</v>
      </c>
      <c r="G88" s="14" t="s">
        <v>2291</v>
      </c>
      <c r="H88" s="14">
        <v>312.5</v>
      </c>
      <c r="I88" s="14" t="s">
        <v>2292</v>
      </c>
      <c r="J88" s="14" t="s">
        <v>2332</v>
      </c>
    </row>
    <row r="89" spans="1:10">
      <c r="A89" s="16">
        <v>42858</v>
      </c>
      <c r="B89" s="14" t="s">
        <v>641</v>
      </c>
      <c r="C89" s="14" t="s">
        <v>1519</v>
      </c>
      <c r="D89" s="14" t="s">
        <v>1520</v>
      </c>
      <c r="E89" s="14">
        <v>567.22</v>
      </c>
      <c r="F89" s="14">
        <v>175</v>
      </c>
      <c r="G89" s="14" t="s">
        <v>2291</v>
      </c>
      <c r="H89" s="14">
        <v>312.5</v>
      </c>
      <c r="I89" s="14" t="s">
        <v>2292</v>
      </c>
      <c r="J89" s="14" t="s">
        <v>2332</v>
      </c>
    </row>
    <row r="90" spans="1:10">
      <c r="A90" s="16">
        <v>42857</v>
      </c>
      <c r="B90" s="14" t="s">
        <v>642</v>
      </c>
      <c r="C90" s="14" t="s">
        <v>643</v>
      </c>
      <c r="D90" s="14" t="s">
        <v>644</v>
      </c>
      <c r="E90" s="14">
        <v>1926.4</v>
      </c>
      <c r="F90" s="14">
        <v>1245.05</v>
      </c>
      <c r="G90" s="14" t="s">
        <v>2291</v>
      </c>
      <c r="H90" s="14">
        <v>410</v>
      </c>
      <c r="I90" s="14" t="s">
        <v>2292</v>
      </c>
      <c r="J90" s="14" t="s">
        <v>2332</v>
      </c>
    </row>
    <row r="91" spans="1:10">
      <c r="A91" s="16">
        <v>42852</v>
      </c>
      <c r="B91" s="14" t="s">
        <v>645</v>
      </c>
      <c r="C91" s="14" t="s">
        <v>646</v>
      </c>
      <c r="D91" s="14" t="s">
        <v>647</v>
      </c>
      <c r="E91" s="14">
        <v>480.01</v>
      </c>
      <c r="F91" s="14">
        <v>230</v>
      </c>
      <c r="G91" s="14" t="s">
        <v>2291</v>
      </c>
      <c r="H91" s="14">
        <v>181.88</v>
      </c>
      <c r="I91" s="14" t="s">
        <v>2292</v>
      </c>
      <c r="J91" s="14" t="s">
        <v>2332</v>
      </c>
    </row>
    <row r="92" spans="1:10">
      <c r="A92" s="16">
        <v>42852</v>
      </c>
      <c r="B92" s="14" t="s">
        <v>648</v>
      </c>
      <c r="C92" s="14" t="s">
        <v>2556</v>
      </c>
      <c r="D92" s="14" t="s">
        <v>2557</v>
      </c>
      <c r="E92" s="14">
        <v>480.01</v>
      </c>
      <c r="F92" s="14">
        <v>230</v>
      </c>
      <c r="G92" s="14" t="s">
        <v>2291</v>
      </c>
      <c r="H92" s="14">
        <v>181.88</v>
      </c>
      <c r="I92" s="14" t="s">
        <v>2292</v>
      </c>
      <c r="J92" s="14" t="s">
        <v>2332</v>
      </c>
    </row>
    <row r="93" spans="1:10">
      <c r="A93" s="16">
        <v>42842</v>
      </c>
      <c r="B93" s="14" t="s">
        <v>649</v>
      </c>
      <c r="C93" s="14" t="s">
        <v>650</v>
      </c>
      <c r="D93" s="14" t="s">
        <v>651</v>
      </c>
      <c r="E93" s="14">
        <v>808.87</v>
      </c>
      <c r="F93" s="14">
        <v>693</v>
      </c>
      <c r="G93" s="14" t="s">
        <v>2291</v>
      </c>
      <c r="H93" s="14">
        <v>0</v>
      </c>
      <c r="I93" s="14" t="s">
        <v>2292</v>
      </c>
      <c r="J93" s="14" t="s">
        <v>2332</v>
      </c>
    </row>
    <row r="94" spans="1:10">
      <c r="A94" s="16">
        <v>42838</v>
      </c>
      <c r="B94" s="14" t="s">
        <v>652</v>
      </c>
      <c r="C94" s="14" t="s">
        <v>653</v>
      </c>
      <c r="D94" s="14" t="s">
        <v>654</v>
      </c>
      <c r="E94" s="14">
        <v>954.09</v>
      </c>
      <c r="F94" s="14">
        <v>694.8</v>
      </c>
      <c r="G94" s="14" t="s">
        <v>2291</v>
      </c>
      <c r="H94" s="14">
        <v>125</v>
      </c>
      <c r="I94" s="14" t="s">
        <v>2292</v>
      </c>
      <c r="J94" s="14" t="s">
        <v>2332</v>
      </c>
    </row>
    <row r="95" spans="1:10">
      <c r="A95" s="16">
        <v>42836</v>
      </c>
      <c r="B95" s="14" t="s">
        <v>655</v>
      </c>
      <c r="C95" s="14" t="s">
        <v>656</v>
      </c>
      <c r="D95" s="14" t="s">
        <v>657</v>
      </c>
      <c r="E95" s="14">
        <v>2390.33</v>
      </c>
      <c r="F95" s="14">
        <v>1579.35</v>
      </c>
      <c r="G95" s="14" t="s">
        <v>2291</v>
      </c>
      <c r="H95" s="14">
        <v>497.5</v>
      </c>
      <c r="I95" s="14" t="s">
        <v>2292</v>
      </c>
      <c r="J95" s="14" t="s">
        <v>2332</v>
      </c>
    </row>
    <row r="96" spans="1:10">
      <c r="A96" s="16">
        <v>42740</v>
      </c>
      <c r="B96" s="14" t="s">
        <v>1237</v>
      </c>
      <c r="C96" s="14" t="s">
        <v>2454</v>
      </c>
      <c r="D96" s="14" t="s">
        <v>2455</v>
      </c>
      <c r="E96" s="14">
        <v>562.57000000000005</v>
      </c>
      <c r="F96" s="14">
        <v>175</v>
      </c>
      <c r="G96" s="14" t="s">
        <v>2291</v>
      </c>
      <c r="H96" s="14">
        <v>312.5</v>
      </c>
      <c r="I96" s="14" t="s">
        <v>2292</v>
      </c>
      <c r="J96" s="14" t="s">
        <v>2332</v>
      </c>
    </row>
    <row r="97" spans="1:10">
      <c r="A97" s="16">
        <v>42584</v>
      </c>
      <c r="B97" s="14" t="s">
        <v>2456</v>
      </c>
      <c r="C97" s="14" t="s">
        <v>2457</v>
      </c>
      <c r="D97" s="14" t="s">
        <v>2458</v>
      </c>
      <c r="E97" s="14">
        <v>3129.55</v>
      </c>
      <c r="F97" s="14">
        <v>2156.14</v>
      </c>
      <c r="G97" s="14" t="s">
        <v>2291</v>
      </c>
      <c r="H97" s="14">
        <v>428.75</v>
      </c>
      <c r="I97" s="14" t="s">
        <v>2292</v>
      </c>
      <c r="J97" s="14" t="s">
        <v>2332</v>
      </c>
    </row>
    <row r="98" spans="1:10">
      <c r="A98" s="16">
        <v>42905</v>
      </c>
      <c r="B98" s="14" t="s">
        <v>658</v>
      </c>
      <c r="C98" s="14" t="s">
        <v>659</v>
      </c>
      <c r="D98" s="14" t="s">
        <v>660</v>
      </c>
      <c r="E98" s="14">
        <v>4246.26</v>
      </c>
      <c r="F98" s="14">
        <v>2613.46</v>
      </c>
      <c r="G98" s="14" t="s">
        <v>2291</v>
      </c>
      <c r="H98" s="14">
        <v>985</v>
      </c>
      <c r="I98" s="14" t="s">
        <v>2292</v>
      </c>
      <c r="J98" s="14" t="s">
        <v>1447</v>
      </c>
    </row>
    <row r="99" spans="1:10">
      <c r="A99" s="16">
        <v>42825</v>
      </c>
      <c r="B99" s="14" t="s">
        <v>661</v>
      </c>
      <c r="C99" s="14" t="s">
        <v>662</v>
      </c>
      <c r="D99" s="14" t="s">
        <v>663</v>
      </c>
      <c r="E99" s="14">
        <v>1520</v>
      </c>
      <c r="F99" s="14">
        <v>1520</v>
      </c>
      <c r="G99" s="14" t="s">
        <v>2291</v>
      </c>
      <c r="H99" s="14">
        <v>0</v>
      </c>
      <c r="I99" s="14" t="s">
        <v>2292</v>
      </c>
      <c r="J99" s="14" t="s">
        <v>1447</v>
      </c>
    </row>
    <row r="100" spans="1:10">
      <c r="A100" s="16">
        <v>42681</v>
      </c>
      <c r="B100" s="14" t="s">
        <v>1647</v>
      </c>
      <c r="C100" s="14" t="s">
        <v>1448</v>
      </c>
      <c r="D100" s="14" t="s">
        <v>1449</v>
      </c>
      <c r="E100" s="14">
        <v>2164.67</v>
      </c>
      <c r="F100" s="14">
        <v>1286.42</v>
      </c>
      <c r="G100" s="14" t="s">
        <v>2291</v>
      </c>
      <c r="H100" s="14">
        <v>535</v>
      </c>
      <c r="I100" s="14" t="s">
        <v>2292</v>
      </c>
      <c r="J100" s="14" t="s">
        <v>1447</v>
      </c>
    </row>
    <row r="101" spans="1:10">
      <c r="A101" s="16">
        <v>42914</v>
      </c>
      <c r="B101" s="14" t="s">
        <v>664</v>
      </c>
      <c r="C101" s="14" t="s">
        <v>665</v>
      </c>
      <c r="D101" s="14" t="s">
        <v>666</v>
      </c>
      <c r="E101" s="14">
        <v>287</v>
      </c>
      <c r="F101" s="14">
        <v>79</v>
      </c>
      <c r="G101" s="14" t="s">
        <v>2291</v>
      </c>
      <c r="H101" s="14">
        <v>208</v>
      </c>
      <c r="I101" s="14" t="s">
        <v>2292</v>
      </c>
      <c r="J101" s="14" t="s">
        <v>1188</v>
      </c>
    </row>
    <row r="102" spans="1:10" ht="24">
      <c r="A102" s="16">
        <v>42913</v>
      </c>
      <c r="B102" s="14" t="s">
        <v>667</v>
      </c>
      <c r="C102" s="14" t="s">
        <v>668</v>
      </c>
      <c r="D102" s="14" t="s">
        <v>669</v>
      </c>
      <c r="E102" s="14">
        <v>448.1</v>
      </c>
      <c r="F102" s="14">
        <v>381</v>
      </c>
      <c r="G102" s="14" t="s">
        <v>2291</v>
      </c>
      <c r="H102" s="14">
        <v>0</v>
      </c>
      <c r="I102" s="14" t="s">
        <v>2292</v>
      </c>
      <c r="J102" s="14" t="s">
        <v>2307</v>
      </c>
    </row>
    <row r="103" spans="1:10">
      <c r="A103" s="16">
        <v>42864</v>
      </c>
      <c r="B103" s="14" t="s">
        <v>670</v>
      </c>
      <c r="C103" s="14" t="s">
        <v>32</v>
      </c>
      <c r="D103" s="14" t="s">
        <v>671</v>
      </c>
      <c r="E103" s="14">
        <v>797.82</v>
      </c>
      <c r="F103" s="14">
        <v>560.6</v>
      </c>
      <c r="G103" s="14" t="s">
        <v>2291</v>
      </c>
      <c r="H103" s="14">
        <v>125</v>
      </c>
      <c r="I103" s="14" t="s">
        <v>2292</v>
      </c>
      <c r="J103" s="14" t="s">
        <v>2307</v>
      </c>
    </row>
    <row r="104" spans="1:10">
      <c r="A104" s="16">
        <v>42773</v>
      </c>
      <c r="B104" s="14" t="s">
        <v>2530</v>
      </c>
      <c r="C104" s="14">
        <v>166541.01079999999</v>
      </c>
      <c r="D104" s="14" t="s">
        <v>181</v>
      </c>
      <c r="E104" s="14">
        <v>383.74</v>
      </c>
      <c r="F104" s="14">
        <v>227.5</v>
      </c>
      <c r="G104" s="14" t="s">
        <v>2291</v>
      </c>
      <c r="H104" s="14">
        <v>100.63</v>
      </c>
      <c r="I104" s="14" t="s">
        <v>2292</v>
      </c>
      <c r="J104" s="14" t="s">
        <v>2531</v>
      </c>
    </row>
    <row r="105" spans="1:10">
      <c r="A105" s="16">
        <v>42632</v>
      </c>
      <c r="B105" s="14" t="s">
        <v>178</v>
      </c>
      <c r="C105" s="14">
        <v>166541.01079999999</v>
      </c>
      <c r="D105" s="14" t="s">
        <v>181</v>
      </c>
      <c r="E105" s="14">
        <v>379.36</v>
      </c>
      <c r="F105" s="14">
        <v>243.25</v>
      </c>
      <c r="G105" s="14" t="s">
        <v>2291</v>
      </c>
      <c r="H105" s="14">
        <v>72.5</v>
      </c>
      <c r="I105" s="14" t="s">
        <v>2292</v>
      </c>
      <c r="J105" s="14" t="s">
        <v>2531</v>
      </c>
    </row>
    <row r="106" spans="1:10">
      <c r="A106" s="16">
        <v>42892</v>
      </c>
      <c r="B106" s="14" t="s">
        <v>672</v>
      </c>
      <c r="C106" s="14" t="s">
        <v>673</v>
      </c>
      <c r="D106" s="14" t="s">
        <v>674</v>
      </c>
      <c r="E106" s="14">
        <v>512.74</v>
      </c>
      <c r="F106" s="14">
        <v>435</v>
      </c>
      <c r="G106" s="14" t="s">
        <v>2291</v>
      </c>
      <c r="H106" s="14">
        <v>0</v>
      </c>
      <c r="I106" s="14" t="s">
        <v>2292</v>
      </c>
      <c r="J106" s="14" t="s">
        <v>2375</v>
      </c>
    </row>
    <row r="107" spans="1:10">
      <c r="A107" s="16">
        <v>42871</v>
      </c>
      <c r="B107" s="14" t="s">
        <v>675</v>
      </c>
      <c r="C107" s="14" t="s">
        <v>1488</v>
      </c>
      <c r="D107" s="14" t="s">
        <v>676</v>
      </c>
      <c r="E107" s="14">
        <v>568.08000000000004</v>
      </c>
      <c r="F107" s="14">
        <v>175</v>
      </c>
      <c r="G107" s="14" t="s">
        <v>2291</v>
      </c>
      <c r="H107" s="14">
        <v>312.5</v>
      </c>
      <c r="I107" s="14" t="s">
        <v>2292</v>
      </c>
      <c r="J107" s="14" t="s">
        <v>2375</v>
      </c>
    </row>
    <row r="108" spans="1:10">
      <c r="A108" s="16">
        <v>42758</v>
      </c>
      <c r="B108" s="14" t="s">
        <v>2558</v>
      </c>
      <c r="C108" s="14" t="s">
        <v>1691</v>
      </c>
      <c r="D108" s="14" t="s">
        <v>1692</v>
      </c>
      <c r="E108" s="14">
        <v>642.4</v>
      </c>
      <c r="F108" s="14">
        <v>550</v>
      </c>
      <c r="G108" s="14" t="s">
        <v>2291</v>
      </c>
      <c r="H108" s="14">
        <v>0</v>
      </c>
      <c r="I108" s="14" t="s">
        <v>2292</v>
      </c>
      <c r="J108" s="14" t="s">
        <v>2375</v>
      </c>
    </row>
    <row r="109" spans="1:10">
      <c r="A109" s="16">
        <v>42740</v>
      </c>
      <c r="B109" s="14" t="s">
        <v>1240</v>
      </c>
      <c r="C109" s="14" t="s">
        <v>26</v>
      </c>
      <c r="D109" s="14" t="s">
        <v>1241</v>
      </c>
      <c r="E109" s="14">
        <v>592</v>
      </c>
      <c r="F109" s="14">
        <v>242</v>
      </c>
      <c r="G109" s="14" t="s">
        <v>2291</v>
      </c>
      <c r="H109" s="14">
        <v>350</v>
      </c>
      <c r="I109" s="14" t="s">
        <v>2292</v>
      </c>
      <c r="J109" s="14" t="s">
        <v>2375</v>
      </c>
    </row>
    <row r="110" spans="1:10" ht="24">
      <c r="A110" s="16">
        <v>40954</v>
      </c>
      <c r="B110" s="14" t="s">
        <v>677</v>
      </c>
      <c r="C110" s="14" t="s">
        <v>678</v>
      </c>
      <c r="D110" s="14" t="s">
        <v>679</v>
      </c>
      <c r="E110" s="14">
        <v>396.61</v>
      </c>
      <c r="F110" s="14">
        <v>105.57</v>
      </c>
      <c r="G110" s="14" t="s">
        <v>2291</v>
      </c>
      <c r="H110" s="14">
        <v>291.04000000000002</v>
      </c>
      <c r="I110" s="14" t="s">
        <v>2292</v>
      </c>
      <c r="J110" s="14" t="s">
        <v>1530</v>
      </c>
    </row>
    <row r="111" spans="1:10" ht="24">
      <c r="A111" s="16">
        <v>42914</v>
      </c>
      <c r="B111" s="14" t="s">
        <v>680</v>
      </c>
      <c r="C111" s="14" t="s">
        <v>681</v>
      </c>
      <c r="D111" s="14" t="s">
        <v>232</v>
      </c>
      <c r="E111" s="14">
        <v>808</v>
      </c>
      <c r="F111" s="14">
        <v>687</v>
      </c>
      <c r="G111" s="14" t="s">
        <v>2291</v>
      </c>
      <c r="H111" s="14">
        <v>0</v>
      </c>
      <c r="I111" s="14" t="s">
        <v>2292</v>
      </c>
      <c r="J111" s="14" t="s">
        <v>2312</v>
      </c>
    </row>
    <row r="112" spans="1:10">
      <c r="A112" s="16">
        <v>42912</v>
      </c>
      <c r="B112" s="14" t="s">
        <v>682</v>
      </c>
      <c r="C112" s="14" t="s">
        <v>42</v>
      </c>
      <c r="D112" s="14" t="s">
        <v>43</v>
      </c>
      <c r="E112" s="14">
        <v>484.29</v>
      </c>
      <c r="F112" s="14">
        <v>230</v>
      </c>
      <c r="G112" s="14" t="s">
        <v>2291</v>
      </c>
      <c r="H112" s="14">
        <v>181.88</v>
      </c>
      <c r="I112" s="14" t="s">
        <v>2292</v>
      </c>
      <c r="J112" s="14" t="s">
        <v>2312</v>
      </c>
    </row>
    <row r="113" spans="1:10">
      <c r="A113" s="16">
        <v>42909</v>
      </c>
      <c r="B113" s="14" t="s">
        <v>683</v>
      </c>
      <c r="C113" s="14" t="s">
        <v>221</v>
      </c>
      <c r="D113" s="14" t="s">
        <v>222</v>
      </c>
      <c r="E113" s="14">
        <v>116.48</v>
      </c>
      <c r="F113" s="14">
        <v>99</v>
      </c>
      <c r="G113" s="14" t="s">
        <v>2291</v>
      </c>
      <c r="H113" s="14">
        <v>0</v>
      </c>
      <c r="I113" s="14" t="s">
        <v>2292</v>
      </c>
      <c r="J113" s="14" t="s">
        <v>2312</v>
      </c>
    </row>
    <row r="114" spans="1:10">
      <c r="A114" s="16">
        <v>42909</v>
      </c>
      <c r="B114" s="14" t="s">
        <v>684</v>
      </c>
      <c r="C114" s="14" t="s">
        <v>685</v>
      </c>
      <c r="D114" s="14" t="s">
        <v>686</v>
      </c>
      <c r="E114" s="14">
        <v>654.48</v>
      </c>
      <c r="F114" s="14">
        <v>550</v>
      </c>
      <c r="G114" s="14" t="s">
        <v>2291</v>
      </c>
      <c r="H114" s="14">
        <v>6.25</v>
      </c>
      <c r="I114" s="14" t="s">
        <v>2292</v>
      </c>
      <c r="J114" s="14" t="s">
        <v>2312</v>
      </c>
    </row>
    <row r="115" spans="1:10">
      <c r="A115" s="16">
        <v>42905</v>
      </c>
      <c r="B115" s="14" t="s">
        <v>687</v>
      </c>
      <c r="C115" s="14" t="s">
        <v>63</v>
      </c>
      <c r="D115" s="14" t="s">
        <v>64</v>
      </c>
      <c r="E115" s="14">
        <v>53.1</v>
      </c>
      <c r="F115" s="14">
        <v>45</v>
      </c>
      <c r="G115" s="14" t="s">
        <v>2291</v>
      </c>
      <c r="H115" s="14">
        <v>0</v>
      </c>
      <c r="I115" s="14" t="s">
        <v>2292</v>
      </c>
      <c r="J115" s="14" t="s">
        <v>2312</v>
      </c>
    </row>
    <row r="116" spans="1:10">
      <c r="A116" s="16">
        <v>42895</v>
      </c>
      <c r="B116" s="14" t="s">
        <v>688</v>
      </c>
      <c r="C116" s="14" t="s">
        <v>1385</v>
      </c>
      <c r="D116" s="14" t="s">
        <v>1386</v>
      </c>
      <c r="E116" s="14">
        <v>509.08</v>
      </c>
      <c r="F116" s="14">
        <v>431</v>
      </c>
      <c r="G116" s="14" t="s">
        <v>2291</v>
      </c>
      <c r="H116" s="14">
        <v>0</v>
      </c>
      <c r="I116" s="14" t="s">
        <v>2292</v>
      </c>
      <c r="J116" s="14" t="s">
        <v>2312</v>
      </c>
    </row>
    <row r="117" spans="1:10">
      <c r="A117" s="16">
        <v>42894</v>
      </c>
      <c r="B117" s="14" t="s">
        <v>689</v>
      </c>
      <c r="C117" s="14" t="s">
        <v>690</v>
      </c>
      <c r="D117" s="14" t="s">
        <v>691</v>
      </c>
      <c r="E117" s="14">
        <v>63.85</v>
      </c>
      <c r="F117" s="14">
        <v>54</v>
      </c>
      <c r="G117" s="14" t="s">
        <v>2291</v>
      </c>
      <c r="H117" s="14">
        <v>0</v>
      </c>
      <c r="I117" s="14" t="s">
        <v>2292</v>
      </c>
      <c r="J117" s="14" t="s">
        <v>2312</v>
      </c>
    </row>
    <row r="118" spans="1:10">
      <c r="A118" s="16">
        <v>42893</v>
      </c>
      <c r="B118" s="14" t="s">
        <v>692</v>
      </c>
      <c r="C118" s="14" t="s">
        <v>693</v>
      </c>
      <c r="D118" s="14" t="s">
        <v>694</v>
      </c>
      <c r="E118" s="14">
        <v>63.78</v>
      </c>
      <c r="F118" s="14">
        <v>54</v>
      </c>
      <c r="G118" s="14" t="s">
        <v>2291</v>
      </c>
      <c r="H118" s="14">
        <v>0</v>
      </c>
      <c r="I118" s="14" t="s">
        <v>2292</v>
      </c>
      <c r="J118" s="14" t="s">
        <v>2312</v>
      </c>
    </row>
    <row r="119" spans="1:10">
      <c r="A119" s="16">
        <v>42888</v>
      </c>
      <c r="B119" s="14" t="s">
        <v>695</v>
      </c>
      <c r="C119" s="14" t="s">
        <v>693</v>
      </c>
      <c r="D119" s="14" t="s">
        <v>694</v>
      </c>
      <c r="E119" s="14">
        <v>2077</v>
      </c>
      <c r="F119" s="14">
        <v>1446.35</v>
      </c>
      <c r="G119" s="14" t="s">
        <v>2291</v>
      </c>
      <c r="H119" s="14">
        <v>316.25</v>
      </c>
      <c r="I119" s="14" t="s">
        <v>2292</v>
      </c>
      <c r="J119" s="14" t="s">
        <v>2312</v>
      </c>
    </row>
    <row r="120" spans="1:10" ht="24">
      <c r="A120" s="16">
        <v>42882</v>
      </c>
      <c r="B120" s="14" t="s">
        <v>696</v>
      </c>
      <c r="C120" s="14" t="s">
        <v>697</v>
      </c>
      <c r="D120" s="14" t="s">
        <v>2333</v>
      </c>
      <c r="E120" s="14">
        <v>742.8</v>
      </c>
      <c r="F120" s="14">
        <v>636</v>
      </c>
      <c r="G120" s="14" t="s">
        <v>2291</v>
      </c>
      <c r="H120" s="14">
        <v>0</v>
      </c>
      <c r="I120" s="14" t="s">
        <v>2292</v>
      </c>
      <c r="J120" s="14" t="s">
        <v>2312</v>
      </c>
    </row>
    <row r="121" spans="1:10">
      <c r="A121" s="16">
        <v>42880</v>
      </c>
      <c r="B121" s="14" t="s">
        <v>698</v>
      </c>
      <c r="C121" s="14" t="s">
        <v>699</v>
      </c>
      <c r="D121" s="14" t="s">
        <v>700</v>
      </c>
      <c r="E121" s="14">
        <v>277.14</v>
      </c>
      <c r="F121" s="14">
        <v>50</v>
      </c>
      <c r="G121" s="14" t="s">
        <v>2291</v>
      </c>
      <c r="H121" s="14">
        <v>187.5</v>
      </c>
      <c r="I121" s="14" t="s">
        <v>2292</v>
      </c>
      <c r="J121" s="14" t="s">
        <v>2312</v>
      </c>
    </row>
    <row r="122" spans="1:10">
      <c r="A122" s="16">
        <v>42879</v>
      </c>
      <c r="B122" s="14" t="s">
        <v>701</v>
      </c>
      <c r="C122" s="14" t="s">
        <v>1300</v>
      </c>
      <c r="D122" s="14" t="s">
        <v>1301</v>
      </c>
      <c r="E122" s="14">
        <v>52.58</v>
      </c>
      <c r="F122" s="14">
        <v>45</v>
      </c>
      <c r="G122" s="14" t="s">
        <v>2291</v>
      </c>
      <c r="H122" s="14">
        <v>0</v>
      </c>
      <c r="I122" s="14" t="s">
        <v>2292</v>
      </c>
      <c r="J122" s="14" t="s">
        <v>2312</v>
      </c>
    </row>
    <row r="123" spans="1:10">
      <c r="A123" s="16">
        <v>42870</v>
      </c>
      <c r="B123" s="14" t="s">
        <v>702</v>
      </c>
      <c r="C123" s="14" t="s">
        <v>703</v>
      </c>
      <c r="D123" s="14" t="s">
        <v>704</v>
      </c>
      <c r="E123" s="14">
        <v>634.20000000000005</v>
      </c>
      <c r="F123" s="14">
        <v>545</v>
      </c>
      <c r="G123" s="14" t="s">
        <v>2291</v>
      </c>
      <c r="H123" s="14">
        <v>0</v>
      </c>
      <c r="I123" s="14" t="s">
        <v>2292</v>
      </c>
      <c r="J123" s="14" t="s">
        <v>2312</v>
      </c>
    </row>
    <row r="124" spans="1:10">
      <c r="A124" s="16">
        <v>42866</v>
      </c>
      <c r="B124" s="14" t="s">
        <v>705</v>
      </c>
      <c r="C124" s="14" t="s">
        <v>706</v>
      </c>
      <c r="D124" s="14" t="s">
        <v>707</v>
      </c>
      <c r="E124" s="14">
        <v>3048.99</v>
      </c>
      <c r="F124" s="14">
        <v>2292.15</v>
      </c>
      <c r="G124" s="14" t="s">
        <v>2291</v>
      </c>
      <c r="H124" s="14">
        <v>332.5</v>
      </c>
      <c r="I124" s="14" t="s">
        <v>2292</v>
      </c>
      <c r="J124" s="14" t="s">
        <v>2312</v>
      </c>
    </row>
    <row r="125" spans="1:10">
      <c r="A125" s="16">
        <v>42864</v>
      </c>
      <c r="B125" s="14" t="s">
        <v>708</v>
      </c>
      <c r="C125" s="14" t="s">
        <v>1603</v>
      </c>
      <c r="D125" s="14" t="s">
        <v>1604</v>
      </c>
      <c r="E125" s="14">
        <v>459.66</v>
      </c>
      <c r="F125" s="14">
        <v>395</v>
      </c>
      <c r="G125" s="14" t="s">
        <v>2291</v>
      </c>
      <c r="H125" s="14">
        <v>0</v>
      </c>
      <c r="I125" s="14" t="s">
        <v>2292</v>
      </c>
      <c r="J125" s="14" t="s">
        <v>2312</v>
      </c>
    </row>
    <row r="126" spans="1:10">
      <c r="A126" s="16">
        <v>42860</v>
      </c>
      <c r="B126" s="14" t="s">
        <v>709</v>
      </c>
      <c r="C126" s="14" t="s">
        <v>90</v>
      </c>
      <c r="D126" s="14" t="s">
        <v>91</v>
      </c>
      <c r="E126" s="14">
        <v>232.7</v>
      </c>
      <c r="F126" s="14">
        <v>200</v>
      </c>
      <c r="G126" s="14" t="s">
        <v>2291</v>
      </c>
      <c r="H126" s="14">
        <v>0</v>
      </c>
      <c r="I126" s="14" t="s">
        <v>2292</v>
      </c>
      <c r="J126" s="14" t="s">
        <v>2312</v>
      </c>
    </row>
    <row r="127" spans="1:10">
      <c r="A127" s="16">
        <v>42860</v>
      </c>
      <c r="B127" s="14" t="s">
        <v>710</v>
      </c>
      <c r="C127" s="14" t="s">
        <v>711</v>
      </c>
      <c r="D127" s="14" t="s">
        <v>712</v>
      </c>
      <c r="E127" s="14">
        <v>567.21</v>
      </c>
      <c r="F127" s="14">
        <v>175</v>
      </c>
      <c r="G127" s="14" t="s">
        <v>2291</v>
      </c>
      <c r="H127" s="14">
        <v>312.5</v>
      </c>
      <c r="I127" s="14" t="s">
        <v>2292</v>
      </c>
      <c r="J127" s="14" t="s">
        <v>2312</v>
      </c>
    </row>
    <row r="128" spans="1:10">
      <c r="A128" s="16">
        <v>42859</v>
      </c>
      <c r="B128" s="14" t="s">
        <v>713</v>
      </c>
      <c r="C128" s="14" t="s">
        <v>714</v>
      </c>
      <c r="D128" s="14" t="s">
        <v>715</v>
      </c>
      <c r="E128" s="14">
        <v>460.02</v>
      </c>
      <c r="F128" s="14">
        <v>395</v>
      </c>
      <c r="G128" s="14" t="s">
        <v>2291</v>
      </c>
      <c r="H128" s="14">
        <v>0</v>
      </c>
      <c r="I128" s="14" t="s">
        <v>2292</v>
      </c>
      <c r="J128" s="14" t="s">
        <v>2312</v>
      </c>
    </row>
    <row r="129" spans="1:10">
      <c r="A129" s="16">
        <v>42858</v>
      </c>
      <c r="B129" s="14" t="s">
        <v>716</v>
      </c>
      <c r="C129" s="14" t="s">
        <v>1490</v>
      </c>
      <c r="D129" s="14" t="s">
        <v>1491</v>
      </c>
      <c r="E129" s="14">
        <v>517.77</v>
      </c>
      <c r="F129" s="14">
        <v>445</v>
      </c>
      <c r="G129" s="14" t="s">
        <v>2291</v>
      </c>
      <c r="H129" s="14">
        <v>0</v>
      </c>
      <c r="I129" s="14" t="s">
        <v>2292</v>
      </c>
      <c r="J129" s="14" t="s">
        <v>2312</v>
      </c>
    </row>
    <row r="130" spans="1:10">
      <c r="A130" s="16">
        <v>42853</v>
      </c>
      <c r="B130" s="14" t="s">
        <v>717</v>
      </c>
      <c r="C130" s="14" t="s">
        <v>699</v>
      </c>
      <c r="D130" s="14" t="s">
        <v>700</v>
      </c>
      <c r="E130" s="14">
        <v>1280.3699999999999</v>
      </c>
      <c r="F130" s="14">
        <v>1026.95</v>
      </c>
      <c r="G130" s="14" t="s">
        <v>2291</v>
      </c>
      <c r="H130" s="14">
        <v>72.5</v>
      </c>
      <c r="I130" s="14" t="s">
        <v>2292</v>
      </c>
      <c r="J130" s="14" t="s">
        <v>2312</v>
      </c>
    </row>
    <row r="131" spans="1:10">
      <c r="A131" s="16">
        <v>42853</v>
      </c>
      <c r="B131" s="14" t="s">
        <v>718</v>
      </c>
      <c r="C131" s="14" t="s">
        <v>719</v>
      </c>
      <c r="D131" s="14" t="s">
        <v>720</v>
      </c>
      <c r="E131" s="14">
        <v>1435.66</v>
      </c>
      <c r="F131" s="14">
        <v>1104.05</v>
      </c>
      <c r="G131" s="14" t="s">
        <v>2291</v>
      </c>
      <c r="H131" s="14">
        <v>128.75</v>
      </c>
      <c r="I131" s="14" t="s">
        <v>2292</v>
      </c>
      <c r="J131" s="14" t="s">
        <v>2312</v>
      </c>
    </row>
    <row r="132" spans="1:10">
      <c r="A132" s="16">
        <v>42853</v>
      </c>
      <c r="B132" s="14" t="s">
        <v>721</v>
      </c>
      <c r="C132" s="14" t="s">
        <v>722</v>
      </c>
      <c r="D132" s="14" t="s">
        <v>723</v>
      </c>
      <c r="E132" s="14">
        <v>567.78</v>
      </c>
      <c r="F132" s="14">
        <v>175</v>
      </c>
      <c r="G132" s="14" t="s">
        <v>2291</v>
      </c>
      <c r="H132" s="14">
        <v>312.5</v>
      </c>
      <c r="I132" s="14" t="s">
        <v>2292</v>
      </c>
      <c r="J132" s="14" t="s">
        <v>2312</v>
      </c>
    </row>
    <row r="133" spans="1:10" ht="24">
      <c r="A133" s="16">
        <v>42850</v>
      </c>
      <c r="B133" s="14" t="s">
        <v>724</v>
      </c>
      <c r="C133" s="14" t="s">
        <v>697</v>
      </c>
      <c r="D133" s="14" t="s">
        <v>2333</v>
      </c>
      <c r="E133" s="14">
        <v>403.08</v>
      </c>
      <c r="F133" s="14">
        <v>220</v>
      </c>
      <c r="G133" s="14" t="s">
        <v>2291</v>
      </c>
      <c r="H133" s="14">
        <v>125</v>
      </c>
      <c r="I133" s="14" t="s">
        <v>2292</v>
      </c>
      <c r="J133" s="14" t="s">
        <v>2312</v>
      </c>
    </row>
    <row r="134" spans="1:10">
      <c r="A134" s="16">
        <v>42850</v>
      </c>
      <c r="B134" s="14" t="s">
        <v>725</v>
      </c>
      <c r="C134" s="14" t="s">
        <v>690</v>
      </c>
      <c r="D134" s="14" t="s">
        <v>691</v>
      </c>
      <c r="E134" s="14">
        <v>1519.14</v>
      </c>
      <c r="F134" s="14">
        <v>709</v>
      </c>
      <c r="G134" s="14" t="s">
        <v>2291</v>
      </c>
      <c r="H134" s="14">
        <v>591.25</v>
      </c>
      <c r="I134" s="14" t="s">
        <v>2292</v>
      </c>
      <c r="J134" s="14" t="s">
        <v>2312</v>
      </c>
    </row>
    <row r="135" spans="1:10">
      <c r="A135" s="16">
        <v>42850</v>
      </c>
      <c r="B135" s="14" t="s">
        <v>726</v>
      </c>
      <c r="C135" s="14" t="s">
        <v>80</v>
      </c>
      <c r="D135" s="14" t="s">
        <v>81</v>
      </c>
      <c r="E135" s="14">
        <v>273.98</v>
      </c>
      <c r="F135" s="14">
        <v>234.5</v>
      </c>
      <c r="G135" s="14" t="s">
        <v>2291</v>
      </c>
      <c r="H135" s="14">
        <v>0</v>
      </c>
      <c r="I135" s="14" t="s">
        <v>2292</v>
      </c>
      <c r="J135" s="14" t="s">
        <v>2312</v>
      </c>
    </row>
    <row r="136" spans="1:10">
      <c r="A136" s="16">
        <v>42849</v>
      </c>
      <c r="B136" s="14" t="s">
        <v>727</v>
      </c>
      <c r="C136" s="14" t="s">
        <v>36</v>
      </c>
      <c r="D136" s="14" t="s">
        <v>37</v>
      </c>
      <c r="E136" s="14">
        <v>356.29</v>
      </c>
      <c r="F136" s="14">
        <v>205</v>
      </c>
      <c r="G136" s="14" t="s">
        <v>2291</v>
      </c>
      <c r="H136" s="14">
        <v>100.63</v>
      </c>
      <c r="I136" s="14" t="s">
        <v>2292</v>
      </c>
      <c r="J136" s="14" t="s">
        <v>2312</v>
      </c>
    </row>
    <row r="137" spans="1:10">
      <c r="A137" s="16">
        <v>42846</v>
      </c>
      <c r="B137" s="14" t="s">
        <v>728</v>
      </c>
      <c r="C137" s="14" t="s">
        <v>39</v>
      </c>
      <c r="D137" s="14" t="s">
        <v>40</v>
      </c>
      <c r="E137" s="14">
        <v>480.38</v>
      </c>
      <c r="F137" s="14">
        <v>230</v>
      </c>
      <c r="G137" s="14" t="s">
        <v>2291</v>
      </c>
      <c r="H137" s="14">
        <v>181.88</v>
      </c>
      <c r="I137" s="14" t="s">
        <v>2292</v>
      </c>
      <c r="J137" s="14" t="s">
        <v>2312</v>
      </c>
    </row>
    <row r="138" spans="1:10">
      <c r="A138" s="16">
        <v>42842</v>
      </c>
      <c r="B138" s="14" t="s">
        <v>729</v>
      </c>
      <c r="C138" s="14" t="s">
        <v>1606</v>
      </c>
      <c r="D138" s="14" t="s">
        <v>1607</v>
      </c>
      <c r="E138" s="14">
        <v>480.74</v>
      </c>
      <c r="F138" s="14">
        <v>230</v>
      </c>
      <c r="G138" s="14" t="s">
        <v>2291</v>
      </c>
      <c r="H138" s="14">
        <v>181.88</v>
      </c>
      <c r="I138" s="14" t="s">
        <v>2292</v>
      </c>
      <c r="J138" s="14" t="s">
        <v>2312</v>
      </c>
    </row>
    <row r="139" spans="1:10">
      <c r="A139" s="16">
        <v>42836</v>
      </c>
      <c r="B139" s="14" t="s">
        <v>730</v>
      </c>
      <c r="C139" s="14" t="s">
        <v>83</v>
      </c>
      <c r="D139" s="14" t="s">
        <v>84</v>
      </c>
      <c r="E139" s="14">
        <v>226.61</v>
      </c>
      <c r="F139" s="14">
        <v>195</v>
      </c>
      <c r="G139" s="14" t="s">
        <v>2291</v>
      </c>
      <c r="H139" s="14">
        <v>0</v>
      </c>
      <c r="I139" s="14" t="s">
        <v>2292</v>
      </c>
      <c r="J139" s="14" t="s">
        <v>2312</v>
      </c>
    </row>
    <row r="140" spans="1:10">
      <c r="A140" s="16">
        <v>42815</v>
      </c>
      <c r="B140" s="14" t="s">
        <v>217</v>
      </c>
      <c r="C140" s="14" t="s">
        <v>218</v>
      </c>
      <c r="D140" s="14" t="s">
        <v>219</v>
      </c>
      <c r="E140" s="14">
        <v>478.94</v>
      </c>
      <c r="F140" s="14">
        <v>230</v>
      </c>
      <c r="G140" s="14" t="s">
        <v>2291</v>
      </c>
      <c r="H140" s="14">
        <v>181.88</v>
      </c>
      <c r="I140" s="14" t="s">
        <v>2292</v>
      </c>
      <c r="J140" s="14" t="s">
        <v>2312</v>
      </c>
    </row>
    <row r="141" spans="1:10">
      <c r="A141" s="16">
        <v>42810</v>
      </c>
      <c r="B141" s="14" t="s">
        <v>220</v>
      </c>
      <c r="C141" s="14" t="s">
        <v>221</v>
      </c>
      <c r="D141" s="14" t="s">
        <v>222</v>
      </c>
      <c r="E141" s="14">
        <v>2130.6799999999998</v>
      </c>
      <c r="F141" s="14">
        <v>1519.2</v>
      </c>
      <c r="G141" s="14" t="s">
        <v>2291</v>
      </c>
      <c r="H141" s="14">
        <v>316.25</v>
      </c>
      <c r="I141" s="14" t="s">
        <v>2292</v>
      </c>
      <c r="J141" s="14" t="s">
        <v>2312</v>
      </c>
    </row>
    <row r="142" spans="1:10">
      <c r="A142" s="16">
        <v>42804</v>
      </c>
      <c r="B142" s="14" t="s">
        <v>223</v>
      </c>
      <c r="C142" s="14" t="s">
        <v>224</v>
      </c>
      <c r="D142" s="14" t="s">
        <v>225</v>
      </c>
      <c r="E142" s="14">
        <v>1269.47</v>
      </c>
      <c r="F142" s="14">
        <v>1093.7</v>
      </c>
      <c r="G142" s="14" t="s">
        <v>2291</v>
      </c>
      <c r="H142" s="14">
        <v>0</v>
      </c>
      <c r="I142" s="14" t="s">
        <v>2292</v>
      </c>
      <c r="J142" s="14" t="s">
        <v>2312</v>
      </c>
    </row>
    <row r="143" spans="1:10">
      <c r="A143" s="16">
        <v>42802</v>
      </c>
      <c r="B143" s="14" t="s">
        <v>226</v>
      </c>
      <c r="C143" s="14" t="s">
        <v>227</v>
      </c>
      <c r="D143" s="14" t="s">
        <v>228</v>
      </c>
      <c r="E143" s="14">
        <v>401.41</v>
      </c>
      <c r="F143" s="14">
        <v>345</v>
      </c>
      <c r="G143" s="14" t="s">
        <v>2291</v>
      </c>
      <c r="H143" s="14">
        <v>0</v>
      </c>
      <c r="I143" s="14" t="s">
        <v>2292</v>
      </c>
      <c r="J143" s="14" t="s">
        <v>2312</v>
      </c>
    </row>
    <row r="144" spans="1:10">
      <c r="A144" s="16">
        <v>42802</v>
      </c>
      <c r="B144" s="14" t="s">
        <v>229</v>
      </c>
      <c r="C144" s="14" t="s">
        <v>1552</v>
      </c>
      <c r="D144" s="14" t="s">
        <v>1553</v>
      </c>
      <c r="E144" s="14">
        <v>567.21</v>
      </c>
      <c r="F144" s="14">
        <v>175</v>
      </c>
      <c r="G144" s="14" t="s">
        <v>2291</v>
      </c>
      <c r="H144" s="14">
        <v>312.5</v>
      </c>
      <c r="I144" s="14" t="s">
        <v>2292</v>
      </c>
      <c r="J144" s="14" t="s">
        <v>2312</v>
      </c>
    </row>
    <row r="145" spans="1:10">
      <c r="A145" s="16">
        <v>42802</v>
      </c>
      <c r="B145" s="14" t="s">
        <v>230</v>
      </c>
      <c r="C145" s="14" t="s">
        <v>1587</v>
      </c>
      <c r="D145" s="14" t="s">
        <v>1588</v>
      </c>
      <c r="E145" s="14">
        <v>567.21</v>
      </c>
      <c r="F145" s="14">
        <v>175</v>
      </c>
      <c r="G145" s="14" t="s">
        <v>2291</v>
      </c>
      <c r="H145" s="14">
        <v>312.5</v>
      </c>
      <c r="I145" s="14" t="s">
        <v>2292</v>
      </c>
      <c r="J145" s="14" t="s">
        <v>2312</v>
      </c>
    </row>
    <row r="146" spans="1:10" ht="24">
      <c r="A146" s="16">
        <v>42800</v>
      </c>
      <c r="B146" s="14" t="s">
        <v>231</v>
      </c>
      <c r="C146" s="14" t="s">
        <v>681</v>
      </c>
      <c r="D146" s="14" t="s">
        <v>232</v>
      </c>
      <c r="E146" s="14">
        <v>896</v>
      </c>
      <c r="F146" s="14">
        <v>769.4</v>
      </c>
      <c r="G146" s="14" t="s">
        <v>2291</v>
      </c>
      <c r="H146" s="14">
        <v>0</v>
      </c>
      <c r="I146" s="14" t="s">
        <v>2292</v>
      </c>
      <c r="J146" s="14" t="s">
        <v>2312</v>
      </c>
    </row>
    <row r="147" spans="1:10">
      <c r="A147" s="16">
        <v>42795</v>
      </c>
      <c r="B147" s="14" t="s">
        <v>1518</v>
      </c>
      <c r="C147" s="14" t="s">
        <v>57</v>
      </c>
      <c r="D147" s="14" t="s">
        <v>58</v>
      </c>
      <c r="E147" s="14">
        <v>169.22</v>
      </c>
      <c r="F147" s="14">
        <v>145</v>
      </c>
      <c r="G147" s="14" t="s">
        <v>2291</v>
      </c>
      <c r="H147" s="14">
        <v>0</v>
      </c>
      <c r="I147" s="14" t="s">
        <v>2292</v>
      </c>
      <c r="J147" s="14" t="s">
        <v>2312</v>
      </c>
    </row>
    <row r="148" spans="1:10">
      <c r="A148" s="16">
        <v>42795</v>
      </c>
      <c r="B148" s="14" t="s">
        <v>1521</v>
      </c>
      <c r="C148" s="14" t="s">
        <v>1300</v>
      </c>
      <c r="D148" s="14" t="s">
        <v>1301</v>
      </c>
      <c r="E148" s="14">
        <v>169.22</v>
      </c>
      <c r="F148" s="14">
        <v>70</v>
      </c>
      <c r="G148" s="14" t="s">
        <v>2291</v>
      </c>
      <c r="H148" s="14">
        <v>75</v>
      </c>
      <c r="I148" s="14" t="s">
        <v>2292</v>
      </c>
      <c r="J148" s="14" t="s">
        <v>2312</v>
      </c>
    </row>
    <row r="149" spans="1:10">
      <c r="A149" s="16">
        <v>42789</v>
      </c>
      <c r="B149" s="14" t="s">
        <v>2473</v>
      </c>
      <c r="C149" s="14" t="s">
        <v>72</v>
      </c>
      <c r="D149" s="14" t="s">
        <v>73</v>
      </c>
      <c r="E149" s="14">
        <v>480.11</v>
      </c>
      <c r="F149" s="14">
        <v>230</v>
      </c>
      <c r="G149" s="14" t="s">
        <v>2291</v>
      </c>
      <c r="H149" s="14">
        <v>181.88</v>
      </c>
      <c r="I149" s="14" t="s">
        <v>2292</v>
      </c>
      <c r="J149" s="14" t="s">
        <v>2312</v>
      </c>
    </row>
    <row r="150" spans="1:10">
      <c r="A150" s="16">
        <v>42782</v>
      </c>
      <c r="B150" s="14" t="s">
        <v>2490</v>
      </c>
      <c r="C150" s="14" t="s">
        <v>2491</v>
      </c>
      <c r="D150" s="14" t="s">
        <v>2492</v>
      </c>
      <c r="E150" s="14">
        <v>63.13</v>
      </c>
      <c r="F150" s="14">
        <v>54</v>
      </c>
      <c r="G150" s="14" t="s">
        <v>2291</v>
      </c>
      <c r="H150" s="14">
        <v>0</v>
      </c>
      <c r="I150" s="14" t="s">
        <v>2292</v>
      </c>
      <c r="J150" s="14" t="s">
        <v>2312</v>
      </c>
    </row>
    <row r="151" spans="1:10">
      <c r="A151" s="16">
        <v>42779</v>
      </c>
      <c r="B151" s="14" t="s">
        <v>2509</v>
      </c>
      <c r="C151" s="14" t="s">
        <v>51</v>
      </c>
      <c r="D151" s="14" t="s">
        <v>52</v>
      </c>
      <c r="E151" s="14">
        <v>480.19</v>
      </c>
      <c r="F151" s="14">
        <v>230</v>
      </c>
      <c r="G151" s="14" t="s">
        <v>2291</v>
      </c>
      <c r="H151" s="14">
        <v>181.88</v>
      </c>
      <c r="I151" s="14" t="s">
        <v>2292</v>
      </c>
      <c r="J151" s="14" t="s">
        <v>2312</v>
      </c>
    </row>
    <row r="152" spans="1:10">
      <c r="A152" s="16">
        <v>42779</v>
      </c>
      <c r="B152" s="14" t="s">
        <v>2510</v>
      </c>
      <c r="C152" s="14" t="s">
        <v>2491</v>
      </c>
      <c r="D152" s="14" t="s">
        <v>2492</v>
      </c>
      <c r="E152" s="14">
        <v>1173.9000000000001</v>
      </c>
      <c r="F152" s="14">
        <v>934.4</v>
      </c>
      <c r="G152" s="14" t="s">
        <v>2291</v>
      </c>
      <c r="H152" s="14">
        <v>72.5</v>
      </c>
      <c r="I152" s="14" t="s">
        <v>2292</v>
      </c>
      <c r="J152" s="14" t="s">
        <v>2312</v>
      </c>
    </row>
    <row r="153" spans="1:10">
      <c r="A153" s="16">
        <v>42775</v>
      </c>
      <c r="B153" s="14" t="s">
        <v>2523</v>
      </c>
      <c r="C153" s="14" t="s">
        <v>2524</v>
      </c>
      <c r="D153" s="14" t="s">
        <v>2525</v>
      </c>
      <c r="E153" s="14">
        <v>2009.88</v>
      </c>
      <c r="F153" s="14">
        <v>1408.45</v>
      </c>
      <c r="G153" s="14" t="s">
        <v>2291</v>
      </c>
      <c r="H153" s="14">
        <v>316.25</v>
      </c>
      <c r="I153" s="14" t="s">
        <v>2292</v>
      </c>
      <c r="J153" s="14" t="s">
        <v>2312</v>
      </c>
    </row>
    <row r="154" spans="1:10">
      <c r="A154" s="16">
        <v>42753</v>
      </c>
      <c r="B154" s="14" t="s">
        <v>2568</v>
      </c>
      <c r="C154" s="14" t="s">
        <v>63</v>
      </c>
      <c r="D154" s="14" t="s">
        <v>64</v>
      </c>
      <c r="E154" s="14">
        <v>459.36</v>
      </c>
      <c r="F154" s="14">
        <v>395</v>
      </c>
      <c r="G154" s="14" t="s">
        <v>2291</v>
      </c>
      <c r="H154" s="14">
        <v>0</v>
      </c>
      <c r="I154" s="14" t="s">
        <v>2292</v>
      </c>
      <c r="J154" s="14" t="s">
        <v>2312</v>
      </c>
    </row>
    <row r="155" spans="1:10">
      <c r="A155" s="16">
        <v>42752</v>
      </c>
      <c r="B155" s="14" t="s">
        <v>3</v>
      </c>
      <c r="C155" s="14" t="s">
        <v>42</v>
      </c>
      <c r="D155" s="14" t="s">
        <v>43</v>
      </c>
      <c r="E155" s="14">
        <v>436.85</v>
      </c>
      <c r="F155" s="14">
        <v>375</v>
      </c>
      <c r="G155" s="14" t="s">
        <v>2291</v>
      </c>
      <c r="H155" s="14">
        <v>0</v>
      </c>
      <c r="I155" s="14" t="s">
        <v>2292</v>
      </c>
      <c r="J155" s="14" t="s">
        <v>2312</v>
      </c>
    </row>
    <row r="156" spans="1:10">
      <c r="A156" s="16">
        <v>42751</v>
      </c>
      <c r="B156" s="14" t="s">
        <v>7</v>
      </c>
      <c r="C156" s="14" t="s">
        <v>8</v>
      </c>
      <c r="D156" s="14" t="s">
        <v>9</v>
      </c>
      <c r="E156" s="14">
        <v>518.13</v>
      </c>
      <c r="F156" s="14">
        <v>445</v>
      </c>
      <c r="G156" s="14" t="s">
        <v>2291</v>
      </c>
      <c r="H156" s="14">
        <v>0</v>
      </c>
      <c r="I156" s="14" t="s">
        <v>2292</v>
      </c>
      <c r="J156" s="14" t="s">
        <v>2312</v>
      </c>
    </row>
    <row r="157" spans="1:10">
      <c r="A157" s="16">
        <v>42744</v>
      </c>
      <c r="B157" s="14" t="s">
        <v>23</v>
      </c>
      <c r="C157" s="14" t="s">
        <v>36</v>
      </c>
      <c r="D157" s="14" t="s">
        <v>37</v>
      </c>
      <c r="E157" s="14">
        <v>239.53</v>
      </c>
      <c r="F157" s="14">
        <v>205</v>
      </c>
      <c r="G157" s="14" t="s">
        <v>2291</v>
      </c>
      <c r="H157" s="14">
        <v>0</v>
      </c>
      <c r="I157" s="14" t="s">
        <v>2292</v>
      </c>
      <c r="J157" s="14" t="s">
        <v>2312</v>
      </c>
    </row>
    <row r="158" spans="1:10">
      <c r="A158" s="16">
        <v>42732</v>
      </c>
      <c r="B158" s="14" t="s">
        <v>1299</v>
      </c>
      <c r="C158" s="14" t="s">
        <v>1300</v>
      </c>
      <c r="D158" s="14" t="s">
        <v>1301</v>
      </c>
      <c r="E158" s="14">
        <v>282.85000000000002</v>
      </c>
      <c r="F158" s="14">
        <v>245</v>
      </c>
      <c r="G158" s="14" t="s">
        <v>2291</v>
      </c>
      <c r="H158" s="14">
        <v>0</v>
      </c>
      <c r="I158" s="14" t="s">
        <v>2292</v>
      </c>
      <c r="J158" s="14" t="s">
        <v>2312</v>
      </c>
    </row>
    <row r="159" spans="1:10">
      <c r="A159" s="16">
        <v>42731</v>
      </c>
      <c r="B159" s="14" t="s">
        <v>1317</v>
      </c>
      <c r="C159" s="14" t="s">
        <v>69</v>
      </c>
      <c r="D159" s="14" t="s">
        <v>70</v>
      </c>
      <c r="E159" s="14">
        <v>475.73</v>
      </c>
      <c r="F159" s="14">
        <v>230</v>
      </c>
      <c r="G159" s="14" t="s">
        <v>2291</v>
      </c>
      <c r="H159" s="14">
        <v>181.88</v>
      </c>
      <c r="I159" s="14" t="s">
        <v>2292</v>
      </c>
      <c r="J159" s="14" t="s">
        <v>2312</v>
      </c>
    </row>
    <row r="160" spans="1:10">
      <c r="A160" s="16">
        <v>42726</v>
      </c>
      <c r="B160" s="14" t="s">
        <v>1351</v>
      </c>
      <c r="C160" s="14" t="s">
        <v>1352</v>
      </c>
      <c r="D160" s="14" t="s">
        <v>1353</v>
      </c>
      <c r="E160" s="14">
        <v>2115.3200000000002</v>
      </c>
      <c r="F160" s="14">
        <v>1514.43</v>
      </c>
      <c r="G160" s="14" t="s">
        <v>2291</v>
      </c>
      <c r="H160" s="14">
        <v>316.25</v>
      </c>
      <c r="I160" s="14" t="s">
        <v>2292</v>
      </c>
      <c r="J160" s="14" t="s">
        <v>2312</v>
      </c>
    </row>
    <row r="161" spans="1:10">
      <c r="A161" s="16">
        <v>42724</v>
      </c>
      <c r="B161" s="14" t="s">
        <v>1364</v>
      </c>
      <c r="C161" s="14" t="s">
        <v>1365</v>
      </c>
      <c r="D161" s="14" t="s">
        <v>1366</v>
      </c>
      <c r="E161" s="14">
        <v>1884.54</v>
      </c>
      <c r="F161" s="14">
        <v>1368.05</v>
      </c>
      <c r="G161" s="14" t="s">
        <v>2291</v>
      </c>
      <c r="H161" s="14">
        <v>260</v>
      </c>
      <c r="I161" s="14" t="s">
        <v>2292</v>
      </c>
      <c r="J161" s="14" t="s">
        <v>2312</v>
      </c>
    </row>
    <row r="162" spans="1:10">
      <c r="A162" s="16">
        <v>42720</v>
      </c>
      <c r="B162" s="14" t="s">
        <v>1384</v>
      </c>
      <c r="C162" s="14" t="s">
        <v>1385</v>
      </c>
      <c r="D162" s="14" t="s">
        <v>1386</v>
      </c>
      <c r="E162" s="14">
        <v>638.30999999999995</v>
      </c>
      <c r="F162" s="14">
        <v>553</v>
      </c>
      <c r="G162" s="14" t="s">
        <v>2291</v>
      </c>
      <c r="H162" s="14">
        <v>0</v>
      </c>
      <c r="I162" s="14" t="s">
        <v>2292</v>
      </c>
      <c r="J162" s="14" t="s">
        <v>2312</v>
      </c>
    </row>
    <row r="163" spans="1:10">
      <c r="A163" s="16">
        <v>42712</v>
      </c>
      <c r="B163" s="14" t="s">
        <v>1440</v>
      </c>
      <c r="C163" s="14" t="s">
        <v>1441</v>
      </c>
      <c r="D163" s="14" t="s">
        <v>1442</v>
      </c>
      <c r="E163" s="14">
        <v>592</v>
      </c>
      <c r="F163" s="14">
        <v>534</v>
      </c>
      <c r="G163" s="14" t="s">
        <v>2291</v>
      </c>
      <c r="H163" s="14">
        <v>58</v>
      </c>
      <c r="I163" s="14" t="s">
        <v>2292</v>
      </c>
      <c r="J163" s="14" t="s">
        <v>2312</v>
      </c>
    </row>
    <row r="164" spans="1:10">
      <c r="A164" s="16">
        <v>42704</v>
      </c>
      <c r="B164" s="14" t="s">
        <v>1489</v>
      </c>
      <c r="C164" s="14" t="s">
        <v>1490</v>
      </c>
      <c r="D164" s="14" t="s">
        <v>1491</v>
      </c>
      <c r="E164" s="14">
        <v>687.4</v>
      </c>
      <c r="F164" s="14">
        <v>590</v>
      </c>
      <c r="G164" s="14" t="s">
        <v>2291</v>
      </c>
      <c r="H164" s="14">
        <v>0</v>
      </c>
      <c r="I164" s="14" t="s">
        <v>2292</v>
      </c>
      <c r="J164" s="14" t="s">
        <v>2312</v>
      </c>
    </row>
    <row r="165" spans="1:10">
      <c r="A165" s="16">
        <v>42699</v>
      </c>
      <c r="B165" s="14" t="s">
        <v>1551</v>
      </c>
      <c r="C165" s="14" t="s">
        <v>1552</v>
      </c>
      <c r="D165" s="14" t="s">
        <v>1553</v>
      </c>
      <c r="E165" s="14">
        <v>2076.29</v>
      </c>
      <c r="F165" s="14">
        <v>1388.07</v>
      </c>
      <c r="G165" s="14" t="s">
        <v>2291</v>
      </c>
      <c r="H165" s="14">
        <v>395</v>
      </c>
      <c r="I165" s="14" t="s">
        <v>2292</v>
      </c>
      <c r="J165" s="14" t="s">
        <v>2312</v>
      </c>
    </row>
    <row r="166" spans="1:10">
      <c r="A166" s="16">
        <v>42694</v>
      </c>
      <c r="B166" s="14" t="s">
        <v>1586</v>
      </c>
      <c r="C166" s="14" t="s">
        <v>1587</v>
      </c>
      <c r="D166" s="14" t="s">
        <v>1588</v>
      </c>
      <c r="E166" s="14">
        <v>3010.92</v>
      </c>
      <c r="F166" s="14">
        <v>2182.96</v>
      </c>
      <c r="G166" s="14" t="s">
        <v>2291</v>
      </c>
      <c r="H166" s="14">
        <v>398.75</v>
      </c>
      <c r="I166" s="14" t="s">
        <v>2292</v>
      </c>
      <c r="J166" s="14" t="s">
        <v>2312</v>
      </c>
    </row>
    <row r="167" spans="1:10">
      <c r="A167" s="16">
        <v>42689</v>
      </c>
      <c r="B167" s="14" t="s">
        <v>1602</v>
      </c>
      <c r="C167" s="14" t="s">
        <v>1603</v>
      </c>
      <c r="D167" s="14" t="s">
        <v>1604</v>
      </c>
      <c r="E167" s="14">
        <v>487.58</v>
      </c>
      <c r="F167" s="14">
        <v>415</v>
      </c>
      <c r="G167" s="14" t="s">
        <v>2291</v>
      </c>
      <c r="H167" s="14">
        <v>0</v>
      </c>
      <c r="I167" s="14" t="s">
        <v>2292</v>
      </c>
      <c r="J167" s="14" t="s">
        <v>2312</v>
      </c>
    </row>
    <row r="168" spans="1:10">
      <c r="A168" s="16">
        <v>42689</v>
      </c>
      <c r="B168" s="14" t="s">
        <v>1605</v>
      </c>
      <c r="C168" s="14" t="s">
        <v>1606</v>
      </c>
      <c r="D168" s="14" t="s">
        <v>1607</v>
      </c>
      <c r="E168" s="14">
        <v>264.35000000000002</v>
      </c>
      <c r="F168" s="14">
        <v>225</v>
      </c>
      <c r="G168" s="14" t="s">
        <v>2291</v>
      </c>
      <c r="H168" s="14">
        <v>0</v>
      </c>
      <c r="I168" s="14" t="s">
        <v>2292</v>
      </c>
      <c r="J168" s="14" t="s">
        <v>2312</v>
      </c>
    </row>
    <row r="169" spans="1:10">
      <c r="A169" s="16">
        <v>42671</v>
      </c>
      <c r="B169" s="14" t="s">
        <v>1679</v>
      </c>
      <c r="C169" s="14" t="s">
        <v>1680</v>
      </c>
      <c r="D169" s="14" t="s">
        <v>1681</v>
      </c>
      <c r="E169" s="14">
        <v>577.47</v>
      </c>
      <c r="F169" s="14">
        <v>175</v>
      </c>
      <c r="G169" s="14" t="s">
        <v>2291</v>
      </c>
      <c r="H169" s="14">
        <v>312.5</v>
      </c>
      <c r="I169" s="14" t="s">
        <v>2292</v>
      </c>
      <c r="J169" s="14" t="s">
        <v>2312</v>
      </c>
    </row>
    <row r="170" spans="1:10">
      <c r="A170" s="16">
        <v>42670</v>
      </c>
      <c r="B170" s="14" t="s">
        <v>1683</v>
      </c>
      <c r="C170" s="14" t="s">
        <v>54</v>
      </c>
      <c r="D170" s="14" t="s">
        <v>55</v>
      </c>
      <c r="E170" s="14">
        <v>362.2</v>
      </c>
      <c r="F170" s="14">
        <v>205</v>
      </c>
      <c r="G170" s="14" t="s">
        <v>2291</v>
      </c>
      <c r="H170" s="14">
        <v>100.63</v>
      </c>
      <c r="I170" s="14" t="s">
        <v>2292</v>
      </c>
      <c r="J170" s="14" t="s">
        <v>2312</v>
      </c>
    </row>
    <row r="171" spans="1:10">
      <c r="A171" s="16">
        <v>42661</v>
      </c>
      <c r="B171" s="14" t="s">
        <v>104</v>
      </c>
      <c r="C171" s="14" t="s">
        <v>105</v>
      </c>
      <c r="D171" s="14" t="s">
        <v>106</v>
      </c>
      <c r="E171" s="14">
        <v>2251.31</v>
      </c>
      <c r="F171" s="14">
        <v>1712.12</v>
      </c>
      <c r="G171" s="14" t="s">
        <v>2291</v>
      </c>
      <c r="H171" s="14">
        <v>176.25</v>
      </c>
      <c r="I171" s="14" t="s">
        <v>2292</v>
      </c>
      <c r="J171" s="14" t="s">
        <v>2312</v>
      </c>
    </row>
    <row r="172" spans="1:10">
      <c r="A172" s="16">
        <v>42660</v>
      </c>
      <c r="B172" s="14" t="s">
        <v>101</v>
      </c>
      <c r="C172" s="14" t="s">
        <v>102</v>
      </c>
      <c r="D172" s="14" t="s">
        <v>103</v>
      </c>
      <c r="E172" s="14">
        <v>582.46</v>
      </c>
      <c r="F172" s="14">
        <v>175</v>
      </c>
      <c r="G172" s="14" t="s">
        <v>2291</v>
      </c>
      <c r="H172" s="14">
        <v>312.5</v>
      </c>
      <c r="I172" s="14" t="s">
        <v>2292</v>
      </c>
      <c r="J172" s="14" t="s">
        <v>2312</v>
      </c>
    </row>
    <row r="173" spans="1:10">
      <c r="A173" s="16">
        <v>42660</v>
      </c>
      <c r="B173" s="14" t="s">
        <v>100</v>
      </c>
      <c r="C173" s="14" t="s">
        <v>90</v>
      </c>
      <c r="D173" s="14" t="s">
        <v>91</v>
      </c>
      <c r="E173" s="14">
        <v>58.25</v>
      </c>
      <c r="F173" s="14">
        <v>30</v>
      </c>
      <c r="G173" s="14" t="s">
        <v>2291</v>
      </c>
      <c r="H173" s="14">
        <v>18.75</v>
      </c>
      <c r="I173" s="14" t="s">
        <v>2292</v>
      </c>
      <c r="J173" s="14" t="s">
        <v>2312</v>
      </c>
    </row>
    <row r="174" spans="1:10">
      <c r="A174" s="16">
        <v>42652</v>
      </c>
      <c r="B174" s="14" t="s">
        <v>97</v>
      </c>
      <c r="C174" s="14" t="s">
        <v>98</v>
      </c>
      <c r="D174" s="14" t="s">
        <v>99</v>
      </c>
      <c r="E174" s="14">
        <v>294.39</v>
      </c>
      <c r="F174" s="14">
        <v>245</v>
      </c>
      <c r="G174" s="14" t="s">
        <v>2291</v>
      </c>
      <c r="H174" s="14">
        <v>0</v>
      </c>
      <c r="I174" s="14" t="s">
        <v>2292</v>
      </c>
      <c r="J174" s="14" t="s">
        <v>2312</v>
      </c>
    </row>
    <row r="175" spans="1:10" ht="24">
      <c r="A175" s="16">
        <v>42652</v>
      </c>
      <c r="B175" s="14" t="s">
        <v>95</v>
      </c>
      <c r="C175" s="14" t="s">
        <v>731</v>
      </c>
      <c r="D175" s="14" t="s">
        <v>96</v>
      </c>
      <c r="E175" s="14">
        <v>164.91</v>
      </c>
      <c r="F175" s="14">
        <v>137.24</v>
      </c>
      <c r="G175" s="14" t="s">
        <v>2291</v>
      </c>
      <c r="H175" s="14">
        <v>0</v>
      </c>
      <c r="I175" s="14" t="s">
        <v>2292</v>
      </c>
      <c r="J175" s="14" t="s">
        <v>2312</v>
      </c>
    </row>
    <row r="176" spans="1:10">
      <c r="A176" s="16">
        <v>42642</v>
      </c>
      <c r="B176" s="14" t="s">
        <v>92</v>
      </c>
      <c r="C176" s="14" t="s">
        <v>93</v>
      </c>
      <c r="D176" s="14" t="s">
        <v>94</v>
      </c>
      <c r="E176" s="14">
        <v>3439.54</v>
      </c>
      <c r="F176" s="14">
        <v>2523.3000000000002</v>
      </c>
      <c r="G176" s="14" t="s">
        <v>2291</v>
      </c>
      <c r="H176" s="14">
        <v>335</v>
      </c>
      <c r="I176" s="14" t="s">
        <v>2292</v>
      </c>
      <c r="J176" s="14" t="s">
        <v>2312</v>
      </c>
    </row>
    <row r="177" spans="1:10">
      <c r="A177" s="16">
        <v>42642</v>
      </c>
      <c r="B177" s="14" t="s">
        <v>89</v>
      </c>
      <c r="C177" s="14" t="s">
        <v>90</v>
      </c>
      <c r="D177" s="14" t="s">
        <v>91</v>
      </c>
      <c r="E177" s="14">
        <v>2373.9</v>
      </c>
      <c r="F177" s="14">
        <v>1825.24</v>
      </c>
      <c r="G177" s="14" t="s">
        <v>2291</v>
      </c>
      <c r="H177" s="14">
        <v>147.5</v>
      </c>
      <c r="I177" s="14" t="s">
        <v>2292</v>
      </c>
      <c r="J177" s="14" t="s">
        <v>2312</v>
      </c>
    </row>
    <row r="178" spans="1:10">
      <c r="A178" s="16">
        <v>42640</v>
      </c>
      <c r="B178" s="14" t="s">
        <v>86</v>
      </c>
      <c r="C178" s="14" t="s">
        <v>87</v>
      </c>
      <c r="D178" s="14" t="s">
        <v>88</v>
      </c>
      <c r="E178" s="14">
        <v>2370.09</v>
      </c>
      <c r="F178" s="14">
        <v>580</v>
      </c>
      <c r="G178" s="14" t="s">
        <v>2291</v>
      </c>
      <c r="H178" s="14">
        <v>1388.66</v>
      </c>
      <c r="I178" s="14" t="s">
        <v>2292</v>
      </c>
      <c r="J178" s="14" t="s">
        <v>2312</v>
      </c>
    </row>
    <row r="179" spans="1:10" ht="24">
      <c r="A179" s="16">
        <v>42626</v>
      </c>
      <c r="B179" s="14" t="s">
        <v>85</v>
      </c>
      <c r="C179" s="14" t="s">
        <v>697</v>
      </c>
      <c r="D179" s="14" t="s">
        <v>2333</v>
      </c>
      <c r="E179" s="14">
        <v>174.37</v>
      </c>
      <c r="F179" s="14">
        <v>70</v>
      </c>
      <c r="G179" s="14" t="s">
        <v>2291</v>
      </c>
      <c r="H179" s="14">
        <v>75</v>
      </c>
      <c r="I179" s="14" t="s">
        <v>2292</v>
      </c>
      <c r="J179" s="14" t="s">
        <v>2312</v>
      </c>
    </row>
    <row r="180" spans="1:10">
      <c r="A180" s="16">
        <v>42620</v>
      </c>
      <c r="B180" s="14" t="s">
        <v>82</v>
      </c>
      <c r="C180" s="14" t="s">
        <v>83</v>
      </c>
      <c r="D180" s="14" t="s">
        <v>84</v>
      </c>
      <c r="E180" s="14">
        <v>598.29999999999995</v>
      </c>
      <c r="F180" s="14">
        <v>415</v>
      </c>
      <c r="G180" s="14" t="s">
        <v>2291</v>
      </c>
      <c r="H180" s="14">
        <v>81.25</v>
      </c>
      <c r="I180" s="14" t="s">
        <v>2292</v>
      </c>
      <c r="J180" s="14" t="s">
        <v>2312</v>
      </c>
    </row>
    <row r="181" spans="1:10">
      <c r="A181" s="16">
        <v>42619</v>
      </c>
      <c r="B181" s="14" t="s">
        <v>79</v>
      </c>
      <c r="C181" s="14" t="s">
        <v>80</v>
      </c>
      <c r="D181" s="14" t="s">
        <v>81</v>
      </c>
      <c r="E181" s="14">
        <v>567.54</v>
      </c>
      <c r="F181" s="14">
        <v>471.6</v>
      </c>
      <c r="G181" s="14" t="s">
        <v>2291</v>
      </c>
      <c r="H181" s="14">
        <v>0</v>
      </c>
      <c r="I181" s="14" t="s">
        <v>2292</v>
      </c>
      <c r="J181" s="14" t="s">
        <v>2312</v>
      </c>
    </row>
    <row r="182" spans="1:10" ht="24">
      <c r="A182" s="16">
        <v>42618</v>
      </c>
      <c r="B182" s="14" t="s">
        <v>77</v>
      </c>
      <c r="C182" s="14" t="s">
        <v>732</v>
      </c>
      <c r="D182" s="14" t="s">
        <v>78</v>
      </c>
      <c r="E182" s="14">
        <v>495.29</v>
      </c>
      <c r="F182" s="14">
        <v>230</v>
      </c>
      <c r="G182" s="14" t="s">
        <v>2291</v>
      </c>
      <c r="H182" s="14">
        <v>181.88</v>
      </c>
      <c r="I182" s="14" t="s">
        <v>2292</v>
      </c>
      <c r="J182" s="14" t="s">
        <v>2312</v>
      </c>
    </row>
    <row r="183" spans="1:10">
      <c r="A183" s="16">
        <v>42618</v>
      </c>
      <c r="B183" s="14" t="s">
        <v>74</v>
      </c>
      <c r="C183" s="14" t="s">
        <v>75</v>
      </c>
      <c r="D183" s="14" t="s">
        <v>76</v>
      </c>
      <c r="E183" s="14">
        <v>495.29</v>
      </c>
      <c r="F183" s="14">
        <v>230</v>
      </c>
      <c r="G183" s="14" t="s">
        <v>2291</v>
      </c>
      <c r="H183" s="14">
        <v>181.88</v>
      </c>
      <c r="I183" s="14" t="s">
        <v>2292</v>
      </c>
      <c r="J183" s="14" t="s">
        <v>2312</v>
      </c>
    </row>
    <row r="184" spans="1:10">
      <c r="A184" s="16">
        <v>42611</v>
      </c>
      <c r="B184" s="14" t="s">
        <v>71</v>
      </c>
      <c r="C184" s="14" t="s">
        <v>72</v>
      </c>
      <c r="D184" s="14" t="s">
        <v>73</v>
      </c>
      <c r="E184" s="14">
        <v>271.54000000000002</v>
      </c>
      <c r="F184" s="14">
        <v>225</v>
      </c>
      <c r="G184" s="14" t="s">
        <v>2291</v>
      </c>
      <c r="H184" s="14">
        <v>0</v>
      </c>
      <c r="I184" s="14" t="s">
        <v>2292</v>
      </c>
      <c r="J184" s="14" t="s">
        <v>2312</v>
      </c>
    </row>
    <row r="185" spans="1:10">
      <c r="A185" s="16">
        <v>42611</v>
      </c>
      <c r="B185" s="14" t="s">
        <v>68</v>
      </c>
      <c r="C185" s="14" t="s">
        <v>69</v>
      </c>
      <c r="D185" s="14" t="s">
        <v>70</v>
      </c>
      <c r="E185" s="14">
        <v>181.03</v>
      </c>
      <c r="F185" s="14">
        <v>150</v>
      </c>
      <c r="G185" s="14" t="s">
        <v>2291</v>
      </c>
      <c r="H185" s="14">
        <v>0</v>
      </c>
      <c r="I185" s="14" t="s">
        <v>2292</v>
      </c>
      <c r="J185" s="14" t="s">
        <v>2312</v>
      </c>
    </row>
    <row r="186" spans="1:10">
      <c r="A186" s="16">
        <v>42608</v>
      </c>
      <c r="B186" s="14" t="s">
        <v>65</v>
      </c>
      <c r="C186" s="14" t="s">
        <v>66</v>
      </c>
      <c r="D186" s="14" t="s">
        <v>67</v>
      </c>
      <c r="E186" s="14">
        <v>588.34</v>
      </c>
      <c r="F186" s="14">
        <v>175</v>
      </c>
      <c r="G186" s="14" t="s">
        <v>2291</v>
      </c>
      <c r="H186" s="14">
        <v>312.5</v>
      </c>
      <c r="I186" s="14" t="s">
        <v>2292</v>
      </c>
      <c r="J186" s="14" t="s">
        <v>2312</v>
      </c>
    </row>
    <row r="187" spans="1:10">
      <c r="A187" s="16">
        <v>42604</v>
      </c>
      <c r="B187" s="14" t="s">
        <v>62</v>
      </c>
      <c r="C187" s="14" t="s">
        <v>63</v>
      </c>
      <c r="D187" s="14" t="s">
        <v>64</v>
      </c>
      <c r="E187" s="14">
        <v>272.68</v>
      </c>
      <c r="F187" s="14">
        <v>225</v>
      </c>
      <c r="G187" s="14" t="s">
        <v>2291</v>
      </c>
      <c r="H187" s="14">
        <v>0</v>
      </c>
      <c r="I187" s="14" t="s">
        <v>2292</v>
      </c>
      <c r="J187" s="14" t="s">
        <v>2312</v>
      </c>
    </row>
    <row r="188" spans="1:10">
      <c r="A188" s="16">
        <v>42578</v>
      </c>
      <c r="B188" s="14" t="s">
        <v>59</v>
      </c>
      <c r="C188" s="14" t="s">
        <v>60</v>
      </c>
      <c r="D188" s="14" t="s">
        <v>61</v>
      </c>
      <c r="E188" s="14">
        <v>2553.64</v>
      </c>
      <c r="F188" s="14">
        <v>1786.79</v>
      </c>
      <c r="G188" s="14" t="s">
        <v>2291</v>
      </c>
      <c r="H188" s="14">
        <v>335</v>
      </c>
      <c r="I188" s="14" t="s">
        <v>2292</v>
      </c>
      <c r="J188" s="14" t="s">
        <v>2312</v>
      </c>
    </row>
    <row r="189" spans="1:10">
      <c r="A189" s="16">
        <v>42578</v>
      </c>
      <c r="B189" s="14" t="s">
        <v>56</v>
      </c>
      <c r="C189" s="14" t="s">
        <v>57</v>
      </c>
      <c r="D189" s="14" t="s">
        <v>58</v>
      </c>
      <c r="E189" s="14">
        <v>391.15</v>
      </c>
      <c r="F189" s="14">
        <v>325</v>
      </c>
      <c r="G189" s="14" t="s">
        <v>2291</v>
      </c>
      <c r="H189" s="14">
        <v>0</v>
      </c>
      <c r="I189" s="14" t="s">
        <v>2292</v>
      </c>
      <c r="J189" s="14" t="s">
        <v>2312</v>
      </c>
    </row>
    <row r="190" spans="1:10">
      <c r="A190" s="16">
        <v>42578</v>
      </c>
      <c r="B190" s="14" t="s">
        <v>53</v>
      </c>
      <c r="C190" s="14" t="s">
        <v>54</v>
      </c>
      <c r="D190" s="14" t="s">
        <v>55</v>
      </c>
      <c r="E190" s="14">
        <v>240.71</v>
      </c>
      <c r="F190" s="14">
        <v>200</v>
      </c>
      <c r="G190" s="14" t="s">
        <v>2291</v>
      </c>
      <c r="H190" s="14">
        <v>0</v>
      </c>
      <c r="I190" s="14" t="s">
        <v>2292</v>
      </c>
      <c r="J190" s="14" t="s">
        <v>2312</v>
      </c>
    </row>
    <row r="191" spans="1:10">
      <c r="A191" s="16">
        <v>42578</v>
      </c>
      <c r="B191" s="14" t="s">
        <v>50</v>
      </c>
      <c r="C191" s="14" t="s">
        <v>51</v>
      </c>
      <c r="D191" s="14" t="s">
        <v>52</v>
      </c>
      <c r="E191" s="14">
        <v>216.64</v>
      </c>
      <c r="F191" s="14">
        <v>180</v>
      </c>
      <c r="G191" s="14" t="s">
        <v>2291</v>
      </c>
      <c r="H191" s="14">
        <v>0</v>
      </c>
      <c r="I191" s="14" t="s">
        <v>2292</v>
      </c>
      <c r="J191" s="14" t="s">
        <v>2312</v>
      </c>
    </row>
    <row r="192" spans="1:10">
      <c r="A192" s="16">
        <v>42577</v>
      </c>
      <c r="B192" s="14" t="s">
        <v>47</v>
      </c>
      <c r="C192" s="14" t="s">
        <v>48</v>
      </c>
      <c r="D192" s="14" t="s">
        <v>49</v>
      </c>
      <c r="E192" s="14">
        <v>494.91</v>
      </c>
      <c r="F192" s="14">
        <v>230</v>
      </c>
      <c r="G192" s="14" t="s">
        <v>2291</v>
      </c>
      <c r="H192" s="14">
        <v>181.88</v>
      </c>
      <c r="I192" s="14" t="s">
        <v>2292</v>
      </c>
      <c r="J192" s="14" t="s">
        <v>2312</v>
      </c>
    </row>
    <row r="193" spans="1:10">
      <c r="A193" s="16">
        <v>42571</v>
      </c>
      <c r="B193" s="14" t="s">
        <v>44</v>
      </c>
      <c r="C193" s="14" t="s">
        <v>45</v>
      </c>
      <c r="D193" s="14" t="s">
        <v>46</v>
      </c>
      <c r="E193" s="14">
        <v>366.31</v>
      </c>
      <c r="F193" s="14">
        <v>205</v>
      </c>
      <c r="G193" s="14" t="s">
        <v>2291</v>
      </c>
      <c r="H193" s="14">
        <v>100.63</v>
      </c>
      <c r="I193" s="14" t="s">
        <v>2292</v>
      </c>
      <c r="J193" s="14" t="s">
        <v>2312</v>
      </c>
    </row>
    <row r="194" spans="1:10">
      <c r="A194" s="16">
        <v>42570</v>
      </c>
      <c r="B194" s="14" t="s">
        <v>41</v>
      </c>
      <c r="C194" s="14" t="s">
        <v>42</v>
      </c>
      <c r="D194" s="14" t="s">
        <v>43</v>
      </c>
      <c r="E194" s="14">
        <v>449.36</v>
      </c>
      <c r="F194" s="14">
        <v>375</v>
      </c>
      <c r="G194" s="14" t="s">
        <v>2291</v>
      </c>
      <c r="H194" s="14">
        <v>0</v>
      </c>
      <c r="I194" s="14" t="s">
        <v>2292</v>
      </c>
      <c r="J194" s="14" t="s">
        <v>2312</v>
      </c>
    </row>
    <row r="195" spans="1:10">
      <c r="A195" s="16">
        <v>42570</v>
      </c>
      <c r="B195" s="14" t="s">
        <v>38</v>
      </c>
      <c r="C195" s="14" t="s">
        <v>39</v>
      </c>
      <c r="D195" s="14" t="s">
        <v>40</v>
      </c>
      <c r="E195" s="14">
        <v>449.36</v>
      </c>
      <c r="F195" s="14">
        <v>375</v>
      </c>
      <c r="G195" s="14" t="s">
        <v>2291</v>
      </c>
      <c r="H195" s="14">
        <v>0</v>
      </c>
      <c r="I195" s="14" t="s">
        <v>2292</v>
      </c>
      <c r="J195" s="14" t="s">
        <v>2312</v>
      </c>
    </row>
    <row r="196" spans="1:10">
      <c r="A196" s="16">
        <v>42556</v>
      </c>
      <c r="B196" s="14" t="s">
        <v>35</v>
      </c>
      <c r="C196" s="14" t="s">
        <v>36</v>
      </c>
      <c r="D196" s="14" t="s">
        <v>37</v>
      </c>
      <c r="E196" s="14">
        <v>1448.62</v>
      </c>
      <c r="F196" s="14">
        <v>1108.79</v>
      </c>
      <c r="G196" s="14" t="s">
        <v>2291</v>
      </c>
      <c r="H196" s="14">
        <v>91.25</v>
      </c>
      <c r="I196" s="14" t="s">
        <v>2292</v>
      </c>
      <c r="J196" s="14" t="s">
        <v>2312</v>
      </c>
    </row>
    <row r="197" spans="1:10" ht="24">
      <c r="A197" s="16">
        <v>42542</v>
      </c>
      <c r="B197" s="14" t="s">
        <v>2148</v>
      </c>
      <c r="C197" s="14" t="s">
        <v>697</v>
      </c>
      <c r="D197" s="14" t="s">
        <v>2333</v>
      </c>
      <c r="E197" s="14">
        <v>622.95000000000005</v>
      </c>
      <c r="F197" s="14">
        <v>509.7</v>
      </c>
      <c r="G197" s="14" t="s">
        <v>2291</v>
      </c>
      <c r="H197" s="14">
        <v>0</v>
      </c>
      <c r="I197" s="14" t="s">
        <v>2292</v>
      </c>
      <c r="J197" s="14" t="s">
        <v>2312</v>
      </c>
    </row>
    <row r="198" spans="1:10">
      <c r="A198" s="16">
        <v>42542</v>
      </c>
      <c r="B198" s="14" t="s">
        <v>2149</v>
      </c>
      <c r="C198" s="14" t="s">
        <v>2310</v>
      </c>
      <c r="D198" s="14" t="s">
        <v>2334</v>
      </c>
      <c r="E198" s="14">
        <v>503.39</v>
      </c>
      <c r="F198" s="14">
        <v>230</v>
      </c>
      <c r="G198" s="14" t="s">
        <v>2291</v>
      </c>
      <c r="H198" s="14">
        <v>181.88</v>
      </c>
      <c r="I198" s="14" t="s">
        <v>2292</v>
      </c>
      <c r="J198" s="14" t="s">
        <v>2312</v>
      </c>
    </row>
    <row r="199" spans="1:10">
      <c r="A199" s="16">
        <v>42886</v>
      </c>
      <c r="B199" s="14" t="s">
        <v>733</v>
      </c>
      <c r="C199" s="14" t="s">
        <v>734</v>
      </c>
      <c r="D199" s="14" t="s">
        <v>735</v>
      </c>
      <c r="E199" s="14">
        <v>174.46</v>
      </c>
      <c r="F199" s="14">
        <v>74.38</v>
      </c>
      <c r="G199" s="14" t="s">
        <v>2291</v>
      </c>
      <c r="H199" s="14">
        <v>75</v>
      </c>
      <c r="I199" s="14" t="s">
        <v>2292</v>
      </c>
      <c r="J199" s="14" t="s">
        <v>1189</v>
      </c>
    </row>
    <row r="200" spans="1:10">
      <c r="A200" s="16">
        <v>42895</v>
      </c>
      <c r="B200" s="14" t="s">
        <v>736</v>
      </c>
      <c r="C200" s="14" t="s">
        <v>737</v>
      </c>
      <c r="D200" s="14" t="s">
        <v>738</v>
      </c>
      <c r="E200" s="14">
        <v>687</v>
      </c>
      <c r="F200" s="14">
        <v>581.63</v>
      </c>
      <c r="G200" s="14" t="s">
        <v>2291</v>
      </c>
      <c r="H200" s="14">
        <v>0</v>
      </c>
      <c r="I200" s="14" t="s">
        <v>2292</v>
      </c>
      <c r="J200" s="14" t="s">
        <v>2376</v>
      </c>
    </row>
    <row r="201" spans="1:10" ht="24">
      <c r="A201" s="16">
        <v>42892</v>
      </c>
      <c r="B201" s="14" t="s">
        <v>739</v>
      </c>
      <c r="C201" s="14" t="s">
        <v>740</v>
      </c>
      <c r="D201" s="14" t="s">
        <v>741</v>
      </c>
      <c r="E201" s="14">
        <v>666.56</v>
      </c>
      <c r="F201" s="14">
        <v>440.55</v>
      </c>
      <c r="G201" s="14" t="s">
        <v>2291</v>
      </c>
      <c r="H201" s="14">
        <v>125</v>
      </c>
      <c r="I201" s="14" t="s">
        <v>2292</v>
      </c>
      <c r="J201" s="14" t="s">
        <v>2376</v>
      </c>
    </row>
    <row r="202" spans="1:10">
      <c r="A202" s="16">
        <v>42880</v>
      </c>
      <c r="B202" s="14" t="s">
        <v>742</v>
      </c>
      <c r="C202" s="14" t="s">
        <v>743</v>
      </c>
      <c r="D202" s="14" t="s">
        <v>744</v>
      </c>
      <c r="E202" s="14">
        <v>766.42</v>
      </c>
      <c r="F202" s="14">
        <v>640.26</v>
      </c>
      <c r="G202" s="14" t="s">
        <v>2291</v>
      </c>
      <c r="H202" s="14">
        <v>0</v>
      </c>
      <c r="I202" s="14" t="s">
        <v>2292</v>
      </c>
      <c r="J202" s="14" t="s">
        <v>2376</v>
      </c>
    </row>
    <row r="203" spans="1:10">
      <c r="A203" s="16">
        <v>42879</v>
      </c>
      <c r="B203" s="14" t="s">
        <v>745</v>
      </c>
      <c r="C203" s="14" t="s">
        <v>1630</v>
      </c>
      <c r="D203" s="14" t="s">
        <v>1631</v>
      </c>
      <c r="E203" s="14">
        <v>511.24</v>
      </c>
      <c r="F203" s="14">
        <v>255.63</v>
      </c>
      <c r="G203" s="14" t="s">
        <v>2291</v>
      </c>
      <c r="H203" s="14">
        <v>181.88</v>
      </c>
      <c r="I203" s="14" t="s">
        <v>2292</v>
      </c>
      <c r="J203" s="14" t="s">
        <v>2376</v>
      </c>
    </row>
    <row r="204" spans="1:10">
      <c r="A204" s="16">
        <v>42867</v>
      </c>
      <c r="B204" s="14" t="s">
        <v>746</v>
      </c>
      <c r="C204" s="14" t="s">
        <v>747</v>
      </c>
      <c r="D204" s="14" t="s">
        <v>748</v>
      </c>
      <c r="E204" s="14">
        <v>888.68</v>
      </c>
      <c r="F204" s="14">
        <v>765.01</v>
      </c>
      <c r="G204" s="14" t="s">
        <v>2291</v>
      </c>
      <c r="H204" s="14">
        <v>0</v>
      </c>
      <c r="I204" s="14" t="s">
        <v>2292</v>
      </c>
      <c r="J204" s="14" t="s">
        <v>2376</v>
      </c>
    </row>
    <row r="205" spans="1:10">
      <c r="A205" s="16">
        <v>42837</v>
      </c>
      <c r="B205" s="14" t="s">
        <v>749</v>
      </c>
      <c r="C205" s="14" t="s">
        <v>750</v>
      </c>
      <c r="D205" s="14" t="s">
        <v>751</v>
      </c>
      <c r="E205" s="14">
        <v>2824.88</v>
      </c>
      <c r="F205" s="14">
        <v>1824.18</v>
      </c>
      <c r="G205" s="14" t="s">
        <v>2291</v>
      </c>
      <c r="H205" s="14">
        <v>603.75</v>
      </c>
      <c r="I205" s="14" t="s">
        <v>2292</v>
      </c>
      <c r="J205" s="14" t="s">
        <v>2376</v>
      </c>
    </row>
    <row r="206" spans="1:10">
      <c r="A206" s="16">
        <v>42803</v>
      </c>
      <c r="B206" s="14" t="s">
        <v>233</v>
      </c>
      <c r="C206" s="14" t="s">
        <v>1630</v>
      </c>
      <c r="D206" s="14" t="s">
        <v>1631</v>
      </c>
      <c r="E206" s="14">
        <v>261.51</v>
      </c>
      <c r="F206" s="14">
        <v>225</v>
      </c>
      <c r="G206" s="14" t="s">
        <v>2291</v>
      </c>
      <c r="H206" s="14">
        <v>0</v>
      </c>
      <c r="I206" s="14" t="s">
        <v>2292</v>
      </c>
      <c r="J206" s="14" t="s">
        <v>2376</v>
      </c>
    </row>
    <row r="207" spans="1:10">
      <c r="A207" s="16">
        <v>42682</v>
      </c>
      <c r="B207" s="14" t="s">
        <v>1629</v>
      </c>
      <c r="C207" s="14" t="s">
        <v>1630</v>
      </c>
      <c r="D207" s="14" t="s">
        <v>1631</v>
      </c>
      <c r="E207" s="14">
        <v>182.15</v>
      </c>
      <c r="F207" s="14">
        <v>78.75</v>
      </c>
      <c r="G207" s="14" t="s">
        <v>2291</v>
      </c>
      <c r="H207" s="14">
        <v>75</v>
      </c>
      <c r="I207" s="14" t="s">
        <v>2292</v>
      </c>
      <c r="J207" s="14" t="s">
        <v>2376</v>
      </c>
    </row>
    <row r="208" spans="1:10">
      <c r="A208" s="16">
        <v>42473</v>
      </c>
      <c r="B208" s="14" t="s">
        <v>2338</v>
      </c>
      <c r="C208" s="14" t="s">
        <v>2339</v>
      </c>
      <c r="D208" s="14" t="s">
        <v>2340</v>
      </c>
      <c r="E208" s="14">
        <v>46.59</v>
      </c>
      <c r="F208" s="14">
        <v>0</v>
      </c>
      <c r="G208" s="14" t="s">
        <v>2291</v>
      </c>
      <c r="H208" s="14">
        <v>37.5</v>
      </c>
      <c r="I208" s="14" t="s">
        <v>2292</v>
      </c>
      <c r="J208" s="14" t="s">
        <v>2376</v>
      </c>
    </row>
    <row r="209" spans="1:10" ht="24">
      <c r="A209" s="16">
        <v>42913</v>
      </c>
      <c r="B209" s="14" t="s">
        <v>752</v>
      </c>
      <c r="C209" s="14" t="s">
        <v>753</v>
      </c>
      <c r="D209" s="14" t="s">
        <v>754</v>
      </c>
      <c r="E209" s="14">
        <v>3388.31</v>
      </c>
      <c r="F209" s="14">
        <v>2058.4299999999998</v>
      </c>
      <c r="G209" s="14" t="s">
        <v>2291</v>
      </c>
      <c r="H209" s="14">
        <v>822.5</v>
      </c>
      <c r="I209" s="14" t="s">
        <v>2292</v>
      </c>
      <c r="J209" s="14" t="s">
        <v>2341</v>
      </c>
    </row>
    <row r="210" spans="1:10" ht="24">
      <c r="A210" s="16">
        <v>42901</v>
      </c>
      <c r="B210" s="14" t="s">
        <v>755</v>
      </c>
      <c r="C210" s="14" t="s">
        <v>756</v>
      </c>
      <c r="D210" s="14" t="s">
        <v>757</v>
      </c>
      <c r="E210" s="14">
        <v>4016.81</v>
      </c>
      <c r="F210" s="14">
        <v>2729.94</v>
      </c>
      <c r="G210" s="14" t="s">
        <v>2291</v>
      </c>
      <c r="H210" s="14">
        <v>671.25</v>
      </c>
      <c r="I210" s="14" t="s">
        <v>2292</v>
      </c>
      <c r="J210" s="14" t="s">
        <v>2341</v>
      </c>
    </row>
    <row r="211" spans="1:10" ht="24">
      <c r="A211" s="16">
        <v>42874</v>
      </c>
      <c r="B211" s="14" t="s">
        <v>758</v>
      </c>
      <c r="C211" s="14" t="s">
        <v>759</v>
      </c>
      <c r="D211" s="14" t="s">
        <v>760</v>
      </c>
      <c r="E211" s="14">
        <v>3831.74</v>
      </c>
      <c r="F211" s="14">
        <v>3024.01</v>
      </c>
      <c r="G211" s="14" t="s">
        <v>2291</v>
      </c>
      <c r="H211" s="14">
        <v>257.5</v>
      </c>
      <c r="I211" s="14" t="s">
        <v>2292</v>
      </c>
      <c r="J211" s="14" t="s">
        <v>2341</v>
      </c>
    </row>
    <row r="212" spans="1:10" ht="24">
      <c r="A212" s="16">
        <v>42874</v>
      </c>
      <c r="B212" s="14" t="s">
        <v>761</v>
      </c>
      <c r="C212" s="14" t="s">
        <v>762</v>
      </c>
      <c r="D212" s="14" t="s">
        <v>763</v>
      </c>
      <c r="E212" s="14">
        <v>3771.97</v>
      </c>
      <c r="F212" s="14">
        <v>3072.82</v>
      </c>
      <c r="G212" s="14" t="s">
        <v>2291</v>
      </c>
      <c r="H212" s="14">
        <v>157.5</v>
      </c>
      <c r="I212" s="14" t="s">
        <v>2292</v>
      </c>
      <c r="J212" s="14" t="s">
        <v>2341</v>
      </c>
    </row>
    <row r="213" spans="1:10" ht="24">
      <c r="A213" s="16">
        <v>42873</v>
      </c>
      <c r="B213" s="14" t="s">
        <v>764</v>
      </c>
      <c r="C213" s="14" t="s">
        <v>765</v>
      </c>
      <c r="D213" s="14" t="s">
        <v>766</v>
      </c>
      <c r="E213" s="14">
        <v>1437.53</v>
      </c>
      <c r="F213" s="14">
        <v>1232.52</v>
      </c>
      <c r="G213" s="14" t="s">
        <v>2291</v>
      </c>
      <c r="H213" s="14">
        <v>0</v>
      </c>
      <c r="I213" s="14" t="s">
        <v>2292</v>
      </c>
      <c r="J213" s="14" t="s">
        <v>2341</v>
      </c>
    </row>
    <row r="214" spans="1:10" ht="24">
      <c r="A214" s="16">
        <v>42815</v>
      </c>
      <c r="B214" s="14" t="s">
        <v>234</v>
      </c>
      <c r="C214" s="14" t="s">
        <v>235</v>
      </c>
      <c r="D214" s="14" t="s">
        <v>236</v>
      </c>
      <c r="E214" s="14">
        <v>3121.09</v>
      </c>
      <c r="F214" s="14">
        <v>2149.0700000000002</v>
      </c>
      <c r="G214" s="14" t="s">
        <v>2291</v>
      </c>
      <c r="H214" s="14">
        <v>535</v>
      </c>
      <c r="I214" s="14" t="s">
        <v>2292</v>
      </c>
      <c r="J214" s="14" t="s">
        <v>2341</v>
      </c>
    </row>
    <row r="215" spans="1:10">
      <c r="A215" s="16">
        <v>42835</v>
      </c>
      <c r="B215" s="14" t="s">
        <v>767</v>
      </c>
      <c r="C215" s="14" t="s">
        <v>768</v>
      </c>
      <c r="D215" s="14" t="s">
        <v>769</v>
      </c>
      <c r="E215" s="14">
        <v>2848.68</v>
      </c>
      <c r="F215" s="14">
        <v>1781.8</v>
      </c>
      <c r="G215" s="14" t="s">
        <v>2291</v>
      </c>
      <c r="H215" s="14">
        <v>666.25</v>
      </c>
      <c r="I215" s="14" t="s">
        <v>2292</v>
      </c>
      <c r="J215" s="14" t="s">
        <v>1190</v>
      </c>
    </row>
    <row r="216" spans="1:10">
      <c r="A216" s="16">
        <v>42832</v>
      </c>
      <c r="B216" s="14" t="s">
        <v>770</v>
      </c>
      <c r="C216" s="14" t="s">
        <v>2331</v>
      </c>
      <c r="D216" s="14" t="s">
        <v>771</v>
      </c>
      <c r="E216" s="14">
        <v>158.78</v>
      </c>
      <c r="F216" s="14">
        <v>70</v>
      </c>
      <c r="G216" s="14" t="s">
        <v>2291</v>
      </c>
      <c r="H216" s="14">
        <v>75</v>
      </c>
      <c r="I216" s="14" t="s">
        <v>2292</v>
      </c>
      <c r="J216" s="14" t="s">
        <v>1190</v>
      </c>
    </row>
    <row r="217" spans="1:10">
      <c r="A217" s="16">
        <v>42892</v>
      </c>
      <c r="B217" s="14" t="s">
        <v>772</v>
      </c>
      <c r="C217" s="14" t="s">
        <v>1456</v>
      </c>
      <c r="D217" s="14" t="s">
        <v>1457</v>
      </c>
      <c r="E217" s="14">
        <v>485.49</v>
      </c>
      <c r="F217" s="14">
        <v>230</v>
      </c>
      <c r="G217" s="14" t="s">
        <v>2291</v>
      </c>
      <c r="H217" s="14">
        <v>181.88</v>
      </c>
      <c r="I217" s="14" t="s">
        <v>2292</v>
      </c>
      <c r="J217" s="14" t="s">
        <v>1297</v>
      </c>
    </row>
    <row r="218" spans="1:10">
      <c r="A218" s="16">
        <v>42892</v>
      </c>
      <c r="B218" s="14" t="s">
        <v>773</v>
      </c>
      <c r="C218" s="14" t="s">
        <v>1298</v>
      </c>
      <c r="D218" s="14" t="s">
        <v>237</v>
      </c>
      <c r="E218" s="14">
        <v>609.25</v>
      </c>
      <c r="F218" s="14">
        <v>235</v>
      </c>
      <c r="G218" s="14" t="s">
        <v>2291</v>
      </c>
      <c r="H218" s="14">
        <v>281.88</v>
      </c>
      <c r="I218" s="14" t="s">
        <v>2292</v>
      </c>
      <c r="J218" s="14" t="s">
        <v>1297</v>
      </c>
    </row>
    <row r="219" spans="1:10">
      <c r="A219" s="16">
        <v>42866</v>
      </c>
      <c r="B219" s="14" t="s">
        <v>774</v>
      </c>
      <c r="C219" s="14" t="s">
        <v>775</v>
      </c>
      <c r="D219" s="14" t="s">
        <v>776</v>
      </c>
      <c r="E219" s="14">
        <v>592</v>
      </c>
      <c r="F219" s="14">
        <v>242</v>
      </c>
      <c r="G219" s="14" t="s">
        <v>2291</v>
      </c>
      <c r="H219" s="14">
        <v>350</v>
      </c>
      <c r="I219" s="14" t="s">
        <v>2292</v>
      </c>
      <c r="J219" s="14" t="s">
        <v>1297</v>
      </c>
    </row>
    <row r="220" spans="1:10">
      <c r="A220" s="16">
        <v>42845</v>
      </c>
      <c r="B220" s="14" t="s">
        <v>777</v>
      </c>
      <c r="C220" s="14" t="s">
        <v>1494</v>
      </c>
      <c r="D220" s="14" t="s">
        <v>778</v>
      </c>
      <c r="E220" s="14">
        <v>481.27</v>
      </c>
      <c r="F220" s="14">
        <v>230</v>
      </c>
      <c r="G220" s="14" t="s">
        <v>2291</v>
      </c>
      <c r="H220" s="14">
        <v>181.88</v>
      </c>
      <c r="I220" s="14" t="s">
        <v>2292</v>
      </c>
      <c r="J220" s="14" t="s">
        <v>1297</v>
      </c>
    </row>
    <row r="221" spans="1:10">
      <c r="A221" s="16">
        <v>42704</v>
      </c>
      <c r="B221" s="14" t="s">
        <v>1495</v>
      </c>
      <c r="C221" s="14" t="s">
        <v>1496</v>
      </c>
      <c r="D221" s="14" t="s">
        <v>1497</v>
      </c>
      <c r="E221" s="14">
        <v>139.81</v>
      </c>
      <c r="F221" s="14">
        <v>120</v>
      </c>
      <c r="G221" s="14" t="s">
        <v>2291</v>
      </c>
      <c r="H221" s="14">
        <v>0</v>
      </c>
      <c r="I221" s="14" t="s">
        <v>2292</v>
      </c>
      <c r="J221" s="14" t="s">
        <v>1297</v>
      </c>
    </row>
    <row r="222" spans="1:10">
      <c r="A222" s="16">
        <v>42886</v>
      </c>
      <c r="B222" s="14" t="s">
        <v>779</v>
      </c>
      <c r="C222" s="14" t="s">
        <v>780</v>
      </c>
      <c r="D222" s="14" t="s">
        <v>781</v>
      </c>
      <c r="E222" s="14">
        <v>999.93</v>
      </c>
      <c r="F222" s="14">
        <v>856.16</v>
      </c>
      <c r="G222" s="14" t="s">
        <v>2291</v>
      </c>
      <c r="H222" s="14">
        <v>0</v>
      </c>
      <c r="I222" s="14" t="s">
        <v>2292</v>
      </c>
      <c r="J222" s="14" t="s">
        <v>2356</v>
      </c>
    </row>
    <row r="223" spans="1:10">
      <c r="A223" s="16">
        <v>42844</v>
      </c>
      <c r="B223" s="14" t="s">
        <v>782</v>
      </c>
      <c r="C223" s="14" t="s">
        <v>2569</v>
      </c>
      <c r="D223" s="14" t="s">
        <v>2570</v>
      </c>
      <c r="E223" s="14">
        <v>525.14</v>
      </c>
      <c r="F223" s="14">
        <v>138.13</v>
      </c>
      <c r="G223" s="14" t="s">
        <v>2291</v>
      </c>
      <c r="H223" s="14">
        <v>312.5</v>
      </c>
      <c r="I223" s="14" t="s">
        <v>2292</v>
      </c>
      <c r="J223" s="14" t="s">
        <v>2356</v>
      </c>
    </row>
    <row r="224" spans="1:10">
      <c r="A224" s="16">
        <v>42838</v>
      </c>
      <c r="B224" s="14" t="s">
        <v>783</v>
      </c>
      <c r="C224" s="14" t="s">
        <v>1294</v>
      </c>
      <c r="D224" s="14" t="s">
        <v>1295</v>
      </c>
      <c r="E224" s="14">
        <v>507.35</v>
      </c>
      <c r="F224" s="14">
        <v>185.94</v>
      </c>
      <c r="G224" s="14" t="s">
        <v>2291</v>
      </c>
      <c r="H224" s="14">
        <v>250</v>
      </c>
      <c r="I224" s="14" t="s">
        <v>2292</v>
      </c>
      <c r="J224" s="14" t="s">
        <v>2356</v>
      </c>
    </row>
    <row r="225" spans="1:10">
      <c r="A225" s="16">
        <v>42836</v>
      </c>
      <c r="B225" s="14" t="s">
        <v>784</v>
      </c>
      <c r="C225" s="14" t="s">
        <v>1291</v>
      </c>
      <c r="D225" s="14" t="s">
        <v>1292</v>
      </c>
      <c r="E225" s="14">
        <v>506.59</v>
      </c>
      <c r="F225" s="14">
        <v>185.94</v>
      </c>
      <c r="G225" s="14" t="s">
        <v>2291</v>
      </c>
      <c r="H225" s="14">
        <v>250</v>
      </c>
      <c r="I225" s="14" t="s">
        <v>2292</v>
      </c>
      <c r="J225" s="14" t="s">
        <v>2356</v>
      </c>
    </row>
    <row r="226" spans="1:10">
      <c r="A226" s="16">
        <v>42916</v>
      </c>
      <c r="B226" s="14" t="s">
        <v>785</v>
      </c>
      <c r="C226" s="14" t="s">
        <v>786</v>
      </c>
      <c r="D226" s="14" t="s">
        <v>787</v>
      </c>
      <c r="E226" s="14">
        <v>181.94</v>
      </c>
      <c r="F226" s="14">
        <v>154.06</v>
      </c>
      <c r="G226" s="14" t="s">
        <v>2291</v>
      </c>
      <c r="H226" s="14">
        <v>0</v>
      </c>
      <c r="I226" s="14" t="s">
        <v>2292</v>
      </c>
      <c r="J226" s="14" t="s">
        <v>2308</v>
      </c>
    </row>
    <row r="227" spans="1:10">
      <c r="A227" s="16">
        <v>42865</v>
      </c>
      <c r="B227" s="14" t="s">
        <v>788</v>
      </c>
      <c r="C227" s="14" t="s">
        <v>786</v>
      </c>
      <c r="D227" s="14" t="s">
        <v>787</v>
      </c>
      <c r="E227" s="14">
        <v>302.52999999999997</v>
      </c>
      <c r="F227" s="14">
        <v>260.31</v>
      </c>
      <c r="G227" s="14" t="s">
        <v>2291</v>
      </c>
      <c r="H227" s="14">
        <v>0</v>
      </c>
      <c r="I227" s="14" t="s">
        <v>2292</v>
      </c>
      <c r="J227" s="14" t="s">
        <v>2308</v>
      </c>
    </row>
    <row r="228" spans="1:10">
      <c r="A228" s="16">
        <v>42849</v>
      </c>
      <c r="B228" s="14" t="s">
        <v>789</v>
      </c>
      <c r="C228" s="14" t="s">
        <v>2395</v>
      </c>
      <c r="D228" s="14" t="s">
        <v>2396</v>
      </c>
      <c r="E228" s="14">
        <v>344.93</v>
      </c>
      <c r="F228" s="14">
        <v>295.88</v>
      </c>
      <c r="G228" s="14" t="s">
        <v>2291</v>
      </c>
      <c r="H228" s="14">
        <v>0</v>
      </c>
      <c r="I228" s="14" t="s">
        <v>2292</v>
      </c>
      <c r="J228" s="14" t="s">
        <v>2308</v>
      </c>
    </row>
    <row r="229" spans="1:10">
      <c r="A229" s="16">
        <v>42826</v>
      </c>
      <c r="B229" s="14" t="s">
        <v>790</v>
      </c>
      <c r="C229" s="14" t="s">
        <v>2395</v>
      </c>
      <c r="D229" s="14" t="s">
        <v>791</v>
      </c>
      <c r="E229" s="14">
        <v>1806.65</v>
      </c>
      <c r="F229" s="14">
        <v>943.58</v>
      </c>
      <c r="G229" s="14" t="s">
        <v>2291</v>
      </c>
      <c r="H229" s="14">
        <v>610</v>
      </c>
      <c r="I229" s="14" t="s">
        <v>2292</v>
      </c>
      <c r="J229" s="14" t="s">
        <v>2308</v>
      </c>
    </row>
    <row r="230" spans="1:10" ht="24">
      <c r="A230" s="16">
        <v>42793</v>
      </c>
      <c r="B230" s="14" t="s">
        <v>1510</v>
      </c>
      <c r="C230" s="14" t="s">
        <v>792</v>
      </c>
      <c r="D230" s="14" t="s">
        <v>2357</v>
      </c>
      <c r="E230" s="14">
        <v>419.25</v>
      </c>
      <c r="F230" s="14">
        <v>233.75</v>
      </c>
      <c r="G230" s="14" t="s">
        <v>2291</v>
      </c>
      <c r="H230" s="14">
        <v>125</v>
      </c>
      <c r="I230" s="14" t="s">
        <v>2292</v>
      </c>
      <c r="J230" s="14" t="s">
        <v>2308</v>
      </c>
    </row>
    <row r="231" spans="1:10">
      <c r="A231" s="16">
        <v>42702</v>
      </c>
      <c r="B231" s="14" t="s">
        <v>1541</v>
      </c>
      <c r="C231" s="14" t="s">
        <v>122</v>
      </c>
      <c r="D231" s="14" t="s">
        <v>123</v>
      </c>
      <c r="E231" s="14">
        <v>493.52</v>
      </c>
      <c r="F231" s="14">
        <v>242.82</v>
      </c>
      <c r="G231" s="14" t="s">
        <v>2291</v>
      </c>
      <c r="H231" s="14">
        <v>181.88</v>
      </c>
      <c r="I231" s="14" t="s">
        <v>2292</v>
      </c>
      <c r="J231" s="14" t="s">
        <v>2308</v>
      </c>
    </row>
    <row r="232" spans="1:10">
      <c r="A232" s="16">
        <v>42639</v>
      </c>
      <c r="B232" s="14" t="s">
        <v>126</v>
      </c>
      <c r="C232" s="14" t="s">
        <v>122</v>
      </c>
      <c r="D232" s="14" t="s">
        <v>123</v>
      </c>
      <c r="E232" s="14">
        <v>127.88</v>
      </c>
      <c r="F232" s="14">
        <v>106.25</v>
      </c>
      <c r="G232" s="14" t="s">
        <v>2291</v>
      </c>
      <c r="H232" s="14">
        <v>0</v>
      </c>
      <c r="I232" s="14" t="s">
        <v>2292</v>
      </c>
      <c r="J232" s="14" t="s">
        <v>2308</v>
      </c>
    </row>
    <row r="233" spans="1:10">
      <c r="A233" s="16">
        <v>42626</v>
      </c>
      <c r="B233" s="14" t="s">
        <v>125</v>
      </c>
      <c r="C233" s="14" t="s">
        <v>2395</v>
      </c>
      <c r="D233" s="14" t="s">
        <v>2396</v>
      </c>
      <c r="E233" s="14">
        <v>821.3</v>
      </c>
      <c r="F233" s="14">
        <v>681.98</v>
      </c>
      <c r="G233" s="14" t="s">
        <v>2291</v>
      </c>
      <c r="H233" s="14">
        <v>0</v>
      </c>
      <c r="I233" s="14" t="s">
        <v>2292</v>
      </c>
      <c r="J233" s="14" t="s">
        <v>2308</v>
      </c>
    </row>
    <row r="234" spans="1:10">
      <c r="A234" s="16">
        <v>42585</v>
      </c>
      <c r="B234" s="14" t="s">
        <v>124</v>
      </c>
      <c r="C234" s="14" t="s">
        <v>2395</v>
      </c>
      <c r="D234" s="14" t="s">
        <v>2396</v>
      </c>
      <c r="E234" s="14">
        <v>135.62</v>
      </c>
      <c r="F234" s="14">
        <v>74.38</v>
      </c>
      <c r="G234" s="14" t="s">
        <v>2291</v>
      </c>
      <c r="H234" s="14">
        <v>37.5</v>
      </c>
      <c r="I234" s="14" t="s">
        <v>2292</v>
      </c>
      <c r="J234" s="14" t="s">
        <v>2308</v>
      </c>
    </row>
    <row r="235" spans="1:10">
      <c r="A235" s="16">
        <v>42583</v>
      </c>
      <c r="B235" s="14" t="s">
        <v>121</v>
      </c>
      <c r="C235" s="14" t="s">
        <v>122</v>
      </c>
      <c r="D235" s="14" t="s">
        <v>123</v>
      </c>
      <c r="E235" s="14">
        <v>996.63</v>
      </c>
      <c r="F235" s="14">
        <v>823.18</v>
      </c>
      <c r="G235" s="14" t="s">
        <v>2291</v>
      </c>
      <c r="H235" s="14">
        <v>0</v>
      </c>
      <c r="I235" s="14" t="s">
        <v>2292</v>
      </c>
      <c r="J235" s="14" t="s">
        <v>2308</v>
      </c>
    </row>
    <row r="236" spans="1:10">
      <c r="A236" s="16">
        <v>42583</v>
      </c>
      <c r="B236" s="14" t="s">
        <v>120</v>
      </c>
      <c r="C236" s="14" t="s">
        <v>2379</v>
      </c>
      <c r="D236" s="14" t="s">
        <v>2380</v>
      </c>
      <c r="E236" s="14">
        <v>462.34</v>
      </c>
      <c r="F236" s="14">
        <v>237.51</v>
      </c>
      <c r="G236" s="14" t="s">
        <v>2291</v>
      </c>
      <c r="H236" s="14">
        <v>144.38</v>
      </c>
      <c r="I236" s="14" t="s">
        <v>2292</v>
      </c>
      <c r="J236" s="14" t="s">
        <v>2308</v>
      </c>
    </row>
    <row r="237" spans="1:10">
      <c r="A237" s="16">
        <v>42430</v>
      </c>
      <c r="B237" s="14" t="s">
        <v>2394</v>
      </c>
      <c r="C237" s="14" t="s">
        <v>2395</v>
      </c>
      <c r="D237" s="14" t="s">
        <v>2396</v>
      </c>
      <c r="E237" s="14">
        <v>1096.02</v>
      </c>
      <c r="F237" s="14">
        <v>893.97</v>
      </c>
      <c r="G237" s="14" t="s">
        <v>2291</v>
      </c>
      <c r="H237" s="14">
        <v>0</v>
      </c>
      <c r="I237" s="14" t="s">
        <v>2292</v>
      </c>
      <c r="J237" s="14" t="s">
        <v>2308</v>
      </c>
    </row>
    <row r="238" spans="1:10">
      <c r="A238" s="16">
        <v>42923</v>
      </c>
      <c r="B238" s="14" t="s">
        <v>793</v>
      </c>
      <c r="C238" s="14" t="s">
        <v>794</v>
      </c>
      <c r="D238" s="14" t="s">
        <v>795</v>
      </c>
      <c r="E238" s="14">
        <v>928.37</v>
      </c>
      <c r="F238" s="14">
        <v>786.25</v>
      </c>
      <c r="G238" s="14" t="s">
        <v>2291</v>
      </c>
      <c r="H238" s="14">
        <v>0</v>
      </c>
      <c r="I238" s="14" t="s">
        <v>2292</v>
      </c>
      <c r="J238" s="14" t="s">
        <v>2381</v>
      </c>
    </row>
    <row r="239" spans="1:10">
      <c r="A239" s="16">
        <v>42916</v>
      </c>
      <c r="B239" s="14" t="s">
        <v>796</v>
      </c>
      <c r="C239" s="14" t="s">
        <v>1507</v>
      </c>
      <c r="D239" s="14" t="s">
        <v>1508</v>
      </c>
      <c r="E239" s="14">
        <v>527.75</v>
      </c>
      <c r="F239" s="14">
        <v>196.88</v>
      </c>
      <c r="G239" s="14" t="s">
        <v>2291</v>
      </c>
      <c r="H239" s="14">
        <v>250</v>
      </c>
      <c r="I239" s="14" t="s">
        <v>2292</v>
      </c>
      <c r="J239" s="14" t="s">
        <v>2381</v>
      </c>
    </row>
    <row r="240" spans="1:10">
      <c r="A240" s="16">
        <v>42912</v>
      </c>
      <c r="B240" s="14" t="s">
        <v>797</v>
      </c>
      <c r="C240" s="14" t="s">
        <v>794</v>
      </c>
      <c r="D240" s="14" t="s">
        <v>795</v>
      </c>
      <c r="E240" s="14">
        <v>943</v>
      </c>
      <c r="F240" s="14">
        <v>673.25</v>
      </c>
      <c r="G240" s="14" t="s">
        <v>2291</v>
      </c>
      <c r="H240" s="14">
        <v>128.75</v>
      </c>
      <c r="I240" s="14" t="s">
        <v>2292</v>
      </c>
      <c r="J240" s="14" t="s">
        <v>2381</v>
      </c>
    </row>
    <row r="241" spans="1:10">
      <c r="A241" s="16">
        <v>42895</v>
      </c>
      <c r="B241" s="14" t="s">
        <v>798</v>
      </c>
      <c r="C241" s="14" t="s">
        <v>799</v>
      </c>
      <c r="D241" s="14" t="s">
        <v>800</v>
      </c>
      <c r="E241" s="14">
        <v>11562.97</v>
      </c>
      <c r="F241" s="14">
        <v>8642</v>
      </c>
      <c r="G241" s="14" t="s">
        <v>2291</v>
      </c>
      <c r="H241" s="14">
        <v>1147.5</v>
      </c>
      <c r="I241" s="14" t="s">
        <v>2292</v>
      </c>
      <c r="J241" s="14" t="s">
        <v>2381</v>
      </c>
    </row>
    <row r="242" spans="1:10">
      <c r="A242" s="16">
        <v>42892</v>
      </c>
      <c r="B242" s="14" t="s">
        <v>801</v>
      </c>
      <c r="C242" s="14" t="s">
        <v>2477</v>
      </c>
      <c r="D242" s="14" t="s">
        <v>2478</v>
      </c>
      <c r="E242" s="14">
        <v>500.59</v>
      </c>
      <c r="F242" s="14">
        <v>242.82</v>
      </c>
      <c r="G242" s="14" t="s">
        <v>2291</v>
      </c>
      <c r="H242" s="14">
        <v>181.88</v>
      </c>
      <c r="I242" s="14" t="s">
        <v>2292</v>
      </c>
      <c r="J242" s="14" t="s">
        <v>2381</v>
      </c>
    </row>
    <row r="243" spans="1:10">
      <c r="A243" s="16">
        <v>42888</v>
      </c>
      <c r="B243" s="14" t="s">
        <v>802</v>
      </c>
      <c r="C243" s="14" t="s">
        <v>133</v>
      </c>
      <c r="D243" s="14" t="s">
        <v>134</v>
      </c>
      <c r="E243" s="14">
        <v>483.87</v>
      </c>
      <c r="F243" s="14">
        <v>410.63</v>
      </c>
      <c r="G243" s="14" t="s">
        <v>2291</v>
      </c>
      <c r="H243" s="14">
        <v>0</v>
      </c>
      <c r="I243" s="14" t="s">
        <v>2292</v>
      </c>
      <c r="J243" s="14" t="s">
        <v>2381</v>
      </c>
    </row>
    <row r="244" spans="1:10">
      <c r="A244" s="16">
        <v>42881</v>
      </c>
      <c r="B244" s="14" t="s">
        <v>803</v>
      </c>
      <c r="C244" s="14" t="s">
        <v>804</v>
      </c>
      <c r="D244" s="14" t="s">
        <v>805</v>
      </c>
      <c r="E244" s="14">
        <v>2491.61</v>
      </c>
      <c r="F244" s="14">
        <v>2016.5</v>
      </c>
      <c r="G244" s="14" t="s">
        <v>2291</v>
      </c>
      <c r="H244" s="14">
        <v>118.75</v>
      </c>
      <c r="I244" s="14" t="s">
        <v>2292</v>
      </c>
      <c r="J244" s="14" t="s">
        <v>2381</v>
      </c>
    </row>
    <row r="245" spans="1:10">
      <c r="A245" s="16">
        <v>42873</v>
      </c>
      <c r="B245" s="14" t="s">
        <v>806</v>
      </c>
      <c r="C245" s="14" t="s">
        <v>2477</v>
      </c>
      <c r="D245" s="14" t="s">
        <v>2478</v>
      </c>
      <c r="E245" s="14">
        <v>115.91</v>
      </c>
      <c r="F245" s="14">
        <v>74.38</v>
      </c>
      <c r="G245" s="14" t="s">
        <v>2291</v>
      </c>
      <c r="H245" s="14">
        <v>25</v>
      </c>
      <c r="I245" s="14" t="s">
        <v>2292</v>
      </c>
      <c r="J245" s="14" t="s">
        <v>2381</v>
      </c>
    </row>
    <row r="246" spans="1:10">
      <c r="A246" s="16">
        <v>42864</v>
      </c>
      <c r="B246" s="14" t="s">
        <v>807</v>
      </c>
      <c r="C246" s="14" t="s">
        <v>808</v>
      </c>
      <c r="D246" s="14" t="s">
        <v>809</v>
      </c>
      <c r="E246" s="14">
        <v>70.69</v>
      </c>
      <c r="F246" s="14">
        <v>60.75</v>
      </c>
      <c r="G246" s="14" t="s">
        <v>2291</v>
      </c>
      <c r="H246" s="14">
        <v>0</v>
      </c>
      <c r="I246" s="14" t="s">
        <v>2292</v>
      </c>
      <c r="J246" s="14" t="s">
        <v>2381</v>
      </c>
    </row>
    <row r="247" spans="1:10" ht="24">
      <c r="A247" s="16">
        <v>42864</v>
      </c>
      <c r="B247" s="14" t="s">
        <v>810</v>
      </c>
      <c r="C247" s="14" t="s">
        <v>811</v>
      </c>
      <c r="D247" s="14" t="s">
        <v>812</v>
      </c>
      <c r="E247" s="14">
        <v>1047.32</v>
      </c>
      <c r="F247" s="14">
        <v>900</v>
      </c>
      <c r="G247" s="14" t="s">
        <v>2291</v>
      </c>
      <c r="H247" s="14">
        <v>0</v>
      </c>
      <c r="I247" s="14" t="s">
        <v>2292</v>
      </c>
      <c r="J247" s="14" t="s">
        <v>2381</v>
      </c>
    </row>
    <row r="248" spans="1:10">
      <c r="A248" s="16">
        <v>42849</v>
      </c>
      <c r="B248" s="14" t="s">
        <v>813</v>
      </c>
      <c r="C248" s="14" t="s">
        <v>808</v>
      </c>
      <c r="D248" s="14" t="s">
        <v>809</v>
      </c>
      <c r="E248" s="14">
        <v>1985.92</v>
      </c>
      <c r="F248" s="14">
        <v>1574.75</v>
      </c>
      <c r="G248" s="14" t="s">
        <v>2291</v>
      </c>
      <c r="H248" s="14">
        <v>128.75</v>
      </c>
      <c r="I248" s="14" t="s">
        <v>2292</v>
      </c>
      <c r="J248" s="14" t="s">
        <v>2381</v>
      </c>
    </row>
    <row r="249" spans="1:10">
      <c r="A249" s="16">
        <v>42846</v>
      </c>
      <c r="B249" s="14" t="s">
        <v>814</v>
      </c>
      <c r="C249" s="14" t="s">
        <v>815</v>
      </c>
      <c r="D249" s="14" t="s">
        <v>816</v>
      </c>
      <c r="E249" s="14">
        <v>5529.58</v>
      </c>
      <c r="F249" s="14">
        <v>4337.33</v>
      </c>
      <c r="G249" s="14" t="s">
        <v>2291</v>
      </c>
      <c r="H249" s="14">
        <v>403.75</v>
      </c>
      <c r="I249" s="14" t="s">
        <v>2292</v>
      </c>
      <c r="J249" s="14" t="s">
        <v>2381</v>
      </c>
    </row>
    <row r="250" spans="1:10">
      <c r="A250" s="16">
        <v>42846</v>
      </c>
      <c r="B250" s="14" t="s">
        <v>817</v>
      </c>
      <c r="C250" s="14" t="s">
        <v>818</v>
      </c>
      <c r="D250" s="14" t="s">
        <v>819</v>
      </c>
      <c r="E250" s="14">
        <v>3678.49</v>
      </c>
      <c r="F250" s="14">
        <v>2968.95</v>
      </c>
      <c r="G250" s="14" t="s">
        <v>2291</v>
      </c>
      <c r="H250" s="14">
        <v>185</v>
      </c>
      <c r="I250" s="14" t="s">
        <v>2292</v>
      </c>
      <c r="J250" s="14" t="s">
        <v>2381</v>
      </c>
    </row>
    <row r="251" spans="1:10">
      <c r="A251" s="16">
        <v>42818</v>
      </c>
      <c r="B251" s="14" t="s">
        <v>238</v>
      </c>
      <c r="C251" s="14" t="s">
        <v>239</v>
      </c>
      <c r="D251" s="14" t="s">
        <v>240</v>
      </c>
      <c r="E251" s="14">
        <v>4995.7700000000004</v>
      </c>
      <c r="F251" s="14">
        <v>3083.63</v>
      </c>
      <c r="G251" s="14" t="s">
        <v>2291</v>
      </c>
      <c r="H251" s="14">
        <v>1203.75</v>
      </c>
      <c r="I251" s="14" t="s">
        <v>2292</v>
      </c>
      <c r="J251" s="14" t="s">
        <v>2381</v>
      </c>
    </row>
    <row r="252" spans="1:10">
      <c r="A252" s="16">
        <v>42599</v>
      </c>
      <c r="B252" s="14" t="s">
        <v>130</v>
      </c>
      <c r="C252" s="14" t="s">
        <v>128</v>
      </c>
      <c r="D252" s="14" t="s">
        <v>129</v>
      </c>
      <c r="E252" s="14">
        <v>1795.53</v>
      </c>
      <c r="F252" s="14">
        <v>0</v>
      </c>
      <c r="G252" s="14" t="s">
        <v>2291</v>
      </c>
      <c r="H252" s="14">
        <v>1478.08</v>
      </c>
      <c r="I252" s="14" t="s">
        <v>2292</v>
      </c>
      <c r="J252" s="14" t="s">
        <v>2381</v>
      </c>
    </row>
    <row r="253" spans="1:10">
      <c r="A253" s="16">
        <v>42599</v>
      </c>
      <c r="B253" s="14" t="s">
        <v>127</v>
      </c>
      <c r="C253" s="14" t="s">
        <v>128</v>
      </c>
      <c r="D253" s="14" t="s">
        <v>129</v>
      </c>
      <c r="E253" s="14">
        <v>1795.53</v>
      </c>
      <c r="F253" s="14">
        <v>0</v>
      </c>
      <c r="G253" s="14" t="s">
        <v>2291</v>
      </c>
      <c r="H253" s="14">
        <v>1478.08</v>
      </c>
      <c r="I253" s="14" t="s">
        <v>2292</v>
      </c>
      <c r="J253" s="14" t="s">
        <v>2381</v>
      </c>
    </row>
    <row r="254" spans="1:10">
      <c r="A254" s="16">
        <v>42886</v>
      </c>
      <c r="B254" s="14" t="s">
        <v>820</v>
      </c>
      <c r="C254" s="14" t="s">
        <v>821</v>
      </c>
      <c r="D254" s="14" t="s">
        <v>822</v>
      </c>
      <c r="E254" s="14">
        <v>2131.5</v>
      </c>
      <c r="F254" s="14">
        <v>1825</v>
      </c>
      <c r="G254" s="14" t="s">
        <v>2291</v>
      </c>
      <c r="H254" s="14">
        <v>0</v>
      </c>
      <c r="I254" s="14" t="s">
        <v>2292</v>
      </c>
      <c r="J254" s="14" t="s">
        <v>2245</v>
      </c>
    </row>
    <row r="255" spans="1:10">
      <c r="A255" s="16">
        <v>42886</v>
      </c>
      <c r="B255" s="14" t="s">
        <v>823</v>
      </c>
      <c r="C255" s="14" t="s">
        <v>821</v>
      </c>
      <c r="D255" s="14" t="s">
        <v>822</v>
      </c>
      <c r="E255" s="14">
        <v>1084.7</v>
      </c>
      <c r="F255" s="14">
        <v>437.5</v>
      </c>
      <c r="G255" s="14" t="s">
        <v>2291</v>
      </c>
      <c r="H255" s="14">
        <v>491.25</v>
      </c>
      <c r="I255" s="14" t="s">
        <v>2292</v>
      </c>
      <c r="J255" s="14" t="s">
        <v>2245</v>
      </c>
    </row>
    <row r="256" spans="1:10">
      <c r="A256" s="16">
        <v>42879</v>
      </c>
      <c r="B256" s="14" t="s">
        <v>824</v>
      </c>
      <c r="C256" s="14" t="s">
        <v>242</v>
      </c>
      <c r="D256" s="14" t="s">
        <v>243</v>
      </c>
      <c r="E256" s="14">
        <v>97.12</v>
      </c>
      <c r="F256" s="14">
        <v>83.13</v>
      </c>
      <c r="G256" s="14" t="s">
        <v>2291</v>
      </c>
      <c r="H256" s="14">
        <v>0</v>
      </c>
      <c r="I256" s="14" t="s">
        <v>2292</v>
      </c>
      <c r="J256" s="14" t="s">
        <v>2245</v>
      </c>
    </row>
    <row r="257" spans="1:10">
      <c r="A257" s="16">
        <v>42874</v>
      </c>
      <c r="B257" s="14" t="s">
        <v>825</v>
      </c>
      <c r="C257" s="14" t="s">
        <v>149</v>
      </c>
      <c r="D257" s="14" t="s">
        <v>150</v>
      </c>
      <c r="E257" s="14">
        <v>782.93</v>
      </c>
      <c r="F257" s="14">
        <v>670.5</v>
      </c>
      <c r="G257" s="14" t="s">
        <v>2291</v>
      </c>
      <c r="H257" s="14">
        <v>0</v>
      </c>
      <c r="I257" s="14" t="s">
        <v>2292</v>
      </c>
      <c r="J257" s="14" t="s">
        <v>2245</v>
      </c>
    </row>
    <row r="258" spans="1:10">
      <c r="A258" s="16">
        <v>42810</v>
      </c>
      <c r="B258" s="14" t="s">
        <v>241</v>
      </c>
      <c r="C258" s="14" t="s">
        <v>149</v>
      </c>
      <c r="D258" s="14" t="s">
        <v>150</v>
      </c>
      <c r="E258" s="14">
        <v>168.32</v>
      </c>
      <c r="F258" s="14">
        <v>70</v>
      </c>
      <c r="G258" s="14" t="s">
        <v>2291</v>
      </c>
      <c r="H258" s="14">
        <v>75</v>
      </c>
      <c r="I258" s="14" t="s">
        <v>2292</v>
      </c>
      <c r="J258" s="14" t="s">
        <v>2245</v>
      </c>
    </row>
    <row r="259" spans="1:10">
      <c r="A259" s="16">
        <v>42803</v>
      </c>
      <c r="B259" s="14" t="s">
        <v>244</v>
      </c>
      <c r="C259" s="14" t="s">
        <v>143</v>
      </c>
      <c r="D259" s="14" t="s">
        <v>144</v>
      </c>
      <c r="E259" s="14">
        <v>65.38</v>
      </c>
      <c r="F259" s="14">
        <v>56.25</v>
      </c>
      <c r="G259" s="14" t="s">
        <v>2291</v>
      </c>
      <c r="H259" s="14">
        <v>0</v>
      </c>
      <c r="I259" s="14" t="s">
        <v>2292</v>
      </c>
      <c r="J259" s="14" t="s">
        <v>2245</v>
      </c>
    </row>
    <row r="260" spans="1:10">
      <c r="A260" s="16">
        <v>42836</v>
      </c>
      <c r="B260" s="14" t="s">
        <v>826</v>
      </c>
      <c r="C260" s="14" t="s">
        <v>827</v>
      </c>
      <c r="D260" s="14" t="s">
        <v>2480</v>
      </c>
      <c r="E260" s="14">
        <v>451.03</v>
      </c>
      <c r="F260" s="14">
        <v>138.13</v>
      </c>
      <c r="G260" s="14" t="s">
        <v>2291</v>
      </c>
      <c r="H260" s="14">
        <v>312.5</v>
      </c>
      <c r="I260" s="14" t="s">
        <v>2292</v>
      </c>
      <c r="J260" s="14" t="s">
        <v>1191</v>
      </c>
    </row>
    <row r="261" spans="1:10">
      <c r="A261" s="16">
        <v>42787</v>
      </c>
      <c r="B261" s="14" t="s">
        <v>2479</v>
      </c>
      <c r="C261" s="14" t="s">
        <v>827</v>
      </c>
      <c r="D261" s="14" t="s">
        <v>2480</v>
      </c>
      <c r="E261" s="14">
        <v>951.81</v>
      </c>
      <c r="F261" s="14">
        <v>649.26</v>
      </c>
      <c r="G261" s="14" t="s">
        <v>2291</v>
      </c>
      <c r="H261" s="14">
        <v>166.25</v>
      </c>
      <c r="I261" s="14" t="s">
        <v>2292</v>
      </c>
      <c r="J261" s="14" t="s">
        <v>1191</v>
      </c>
    </row>
    <row r="262" spans="1:10">
      <c r="A262" s="16">
        <v>42920</v>
      </c>
      <c r="B262" s="14" t="s">
        <v>828</v>
      </c>
      <c r="C262" s="14" t="s">
        <v>2331</v>
      </c>
      <c r="D262" s="14" t="s">
        <v>829</v>
      </c>
      <c r="E262" s="14">
        <v>6217.7</v>
      </c>
      <c r="F262" s="14">
        <v>3906.79</v>
      </c>
      <c r="G262" s="14" t="s">
        <v>2291</v>
      </c>
      <c r="H262" s="14">
        <v>1345</v>
      </c>
      <c r="I262" s="14" t="s">
        <v>2292</v>
      </c>
      <c r="J262" s="14" t="s">
        <v>1697</v>
      </c>
    </row>
    <row r="263" spans="1:10">
      <c r="A263" s="16">
        <v>42779</v>
      </c>
      <c r="B263" s="14" t="s">
        <v>2511</v>
      </c>
      <c r="C263" s="14" t="s">
        <v>1698</v>
      </c>
      <c r="D263" s="14" t="s">
        <v>1699</v>
      </c>
      <c r="E263" s="14">
        <v>581.11</v>
      </c>
      <c r="F263" s="14">
        <v>185.94</v>
      </c>
      <c r="G263" s="14" t="s">
        <v>2291</v>
      </c>
      <c r="H263" s="14">
        <v>312.5</v>
      </c>
      <c r="I263" s="14" t="s">
        <v>2292</v>
      </c>
      <c r="J263" s="14" t="s">
        <v>1697</v>
      </c>
    </row>
    <row r="264" spans="1:10">
      <c r="A264" s="16">
        <v>42668</v>
      </c>
      <c r="B264" s="14" t="s">
        <v>1696</v>
      </c>
      <c r="C264" s="14" t="s">
        <v>1698</v>
      </c>
      <c r="D264" s="14" t="s">
        <v>1699</v>
      </c>
      <c r="E264" s="14">
        <v>3764.41</v>
      </c>
      <c r="F264" s="14">
        <v>2278.2600000000002</v>
      </c>
      <c r="G264" s="14" t="s">
        <v>2291</v>
      </c>
      <c r="H264" s="14">
        <v>897.5</v>
      </c>
      <c r="I264" s="14" t="s">
        <v>2292</v>
      </c>
      <c r="J264" s="14" t="s">
        <v>1697</v>
      </c>
    </row>
    <row r="265" spans="1:10">
      <c r="A265" s="16">
        <v>42866</v>
      </c>
      <c r="B265" s="14" t="s">
        <v>830</v>
      </c>
      <c r="C265" s="14" t="s">
        <v>831</v>
      </c>
      <c r="D265" s="14" t="s">
        <v>2489</v>
      </c>
      <c r="E265" s="14">
        <v>615.69000000000005</v>
      </c>
      <c r="F265" s="14">
        <v>248.14</v>
      </c>
      <c r="G265" s="14" t="s">
        <v>2291</v>
      </c>
      <c r="H265" s="14">
        <v>281.88</v>
      </c>
      <c r="I265" s="14" t="s">
        <v>2292</v>
      </c>
      <c r="J265" s="14" t="s">
        <v>2488</v>
      </c>
    </row>
    <row r="266" spans="1:10">
      <c r="A266" s="16">
        <v>42866</v>
      </c>
      <c r="B266" s="14" t="s">
        <v>832</v>
      </c>
      <c r="C266" s="14" t="s">
        <v>833</v>
      </c>
      <c r="D266" s="14" t="s">
        <v>834</v>
      </c>
      <c r="E266" s="14">
        <v>493.35</v>
      </c>
      <c r="F266" s="14">
        <v>242.82</v>
      </c>
      <c r="G266" s="14" t="s">
        <v>2291</v>
      </c>
      <c r="H266" s="14">
        <v>181.88</v>
      </c>
      <c r="I266" s="14" t="s">
        <v>2292</v>
      </c>
      <c r="J266" s="14" t="s">
        <v>2382</v>
      </c>
    </row>
    <row r="267" spans="1:10">
      <c r="A267" s="16">
        <v>42802</v>
      </c>
      <c r="B267" s="14" t="s">
        <v>245</v>
      </c>
      <c r="C267" s="14" t="s">
        <v>246</v>
      </c>
      <c r="D267" s="14" t="s">
        <v>247</v>
      </c>
      <c r="E267" s="14">
        <v>55.63</v>
      </c>
      <c r="F267" s="14">
        <v>47.81</v>
      </c>
      <c r="G267" s="14" t="s">
        <v>2291</v>
      </c>
      <c r="H267" s="14">
        <v>0</v>
      </c>
      <c r="I267" s="14" t="s">
        <v>2292</v>
      </c>
      <c r="J267" s="14" t="s">
        <v>2382</v>
      </c>
    </row>
    <row r="268" spans="1:10">
      <c r="A268" s="16">
        <v>42781</v>
      </c>
      <c r="B268" s="14" t="s">
        <v>2499</v>
      </c>
      <c r="C268" s="14" t="s">
        <v>2331</v>
      </c>
      <c r="D268" s="14" t="s">
        <v>2500</v>
      </c>
      <c r="E268" s="14">
        <v>2230.13</v>
      </c>
      <c r="F268" s="14">
        <v>1912.5</v>
      </c>
      <c r="G268" s="14" t="s">
        <v>2291</v>
      </c>
      <c r="H268" s="14">
        <v>0</v>
      </c>
      <c r="I268" s="14" t="s">
        <v>2292</v>
      </c>
      <c r="J268" s="14" t="s">
        <v>2382</v>
      </c>
    </row>
    <row r="269" spans="1:10">
      <c r="A269" s="16">
        <v>42362</v>
      </c>
      <c r="B269" s="14" t="s">
        <v>2383</v>
      </c>
      <c r="C269" s="14" t="s">
        <v>2314</v>
      </c>
      <c r="D269" s="14" t="s">
        <v>2358</v>
      </c>
      <c r="E269" s="14">
        <v>617.69000000000005</v>
      </c>
      <c r="F269" s="14">
        <v>185.94</v>
      </c>
      <c r="G269" s="14" t="s">
        <v>2291</v>
      </c>
      <c r="H269" s="14">
        <v>312.5</v>
      </c>
      <c r="I269" s="14" t="s">
        <v>2292</v>
      </c>
      <c r="J269" s="14" t="s">
        <v>2320</v>
      </c>
    </row>
    <row r="270" spans="1:10">
      <c r="A270" s="16">
        <v>42180</v>
      </c>
      <c r="B270" s="14" t="s">
        <v>2313</v>
      </c>
      <c r="C270" s="14" t="s">
        <v>2314</v>
      </c>
      <c r="D270" s="14" t="s">
        <v>2358</v>
      </c>
      <c r="E270" s="14">
        <v>1240.1600000000001</v>
      </c>
      <c r="F270" s="14">
        <v>1061.33</v>
      </c>
      <c r="G270" s="14" t="s">
        <v>2291</v>
      </c>
      <c r="H270" s="14">
        <v>152</v>
      </c>
      <c r="I270" s="14" t="s">
        <v>2292</v>
      </c>
      <c r="J270" s="14" t="s">
        <v>2320</v>
      </c>
    </row>
    <row r="271" spans="1:10">
      <c r="A271" s="16">
        <v>42923</v>
      </c>
      <c r="B271" s="14" t="s">
        <v>835</v>
      </c>
      <c r="C271" s="14" t="s">
        <v>836</v>
      </c>
      <c r="D271" s="14" t="s">
        <v>837</v>
      </c>
      <c r="E271" s="14">
        <v>1160.47</v>
      </c>
      <c r="F271" s="14">
        <v>982.82</v>
      </c>
      <c r="G271" s="14" t="s">
        <v>2291</v>
      </c>
      <c r="H271" s="14">
        <v>0</v>
      </c>
      <c r="I271" s="14" t="s">
        <v>2292</v>
      </c>
      <c r="J271" s="14" t="s">
        <v>2384</v>
      </c>
    </row>
    <row r="272" spans="1:10">
      <c r="A272" s="16">
        <v>42915</v>
      </c>
      <c r="B272" s="14" t="s">
        <v>838</v>
      </c>
      <c r="C272" s="14" t="s">
        <v>1273</v>
      </c>
      <c r="D272" s="14" t="s">
        <v>1274</v>
      </c>
      <c r="E272" s="14">
        <v>206.19</v>
      </c>
      <c r="F272" s="14">
        <v>175.31</v>
      </c>
      <c r="G272" s="14" t="s">
        <v>2291</v>
      </c>
      <c r="H272" s="14">
        <v>0</v>
      </c>
      <c r="I272" s="14" t="s">
        <v>2292</v>
      </c>
      <c r="J272" s="14" t="s">
        <v>2384</v>
      </c>
    </row>
    <row r="273" spans="1:10">
      <c r="A273" s="16">
        <v>42899</v>
      </c>
      <c r="B273" s="14" t="s">
        <v>839</v>
      </c>
      <c r="C273" s="14" t="s">
        <v>249</v>
      </c>
      <c r="D273" s="14" t="s">
        <v>250</v>
      </c>
      <c r="E273" s="14">
        <v>501.49</v>
      </c>
      <c r="F273" s="14">
        <v>242.82</v>
      </c>
      <c r="G273" s="14" t="s">
        <v>2291</v>
      </c>
      <c r="H273" s="14">
        <v>181.88</v>
      </c>
      <c r="I273" s="14" t="s">
        <v>2292</v>
      </c>
      <c r="J273" s="14" t="s">
        <v>2384</v>
      </c>
    </row>
    <row r="274" spans="1:10">
      <c r="A274" s="16">
        <v>42899</v>
      </c>
      <c r="B274" s="14" t="s">
        <v>840</v>
      </c>
      <c r="C274" s="14" t="s">
        <v>165</v>
      </c>
      <c r="D274" s="14" t="s">
        <v>166</v>
      </c>
      <c r="E274" s="14">
        <v>188.2</v>
      </c>
      <c r="F274" s="14">
        <v>159.38</v>
      </c>
      <c r="G274" s="14" t="s">
        <v>2291</v>
      </c>
      <c r="H274" s="14">
        <v>0</v>
      </c>
      <c r="I274" s="14" t="s">
        <v>2292</v>
      </c>
      <c r="J274" s="14" t="s">
        <v>2384</v>
      </c>
    </row>
    <row r="275" spans="1:10">
      <c r="A275" s="16">
        <v>42891</v>
      </c>
      <c r="B275" s="14" t="s">
        <v>841</v>
      </c>
      <c r="C275" s="14" t="s">
        <v>836</v>
      </c>
      <c r="D275" s="14" t="s">
        <v>837</v>
      </c>
      <c r="E275" s="14">
        <v>131.87</v>
      </c>
      <c r="F275" s="14">
        <v>74.38</v>
      </c>
      <c r="G275" s="14" t="s">
        <v>2291</v>
      </c>
      <c r="H275" s="14">
        <v>37.5</v>
      </c>
      <c r="I275" s="14" t="s">
        <v>2292</v>
      </c>
      <c r="J275" s="14" t="s">
        <v>2384</v>
      </c>
    </row>
    <row r="276" spans="1:10">
      <c r="A276" s="16">
        <v>42852</v>
      </c>
      <c r="B276" s="14" t="s">
        <v>842</v>
      </c>
      <c r="C276" s="14" t="s">
        <v>162</v>
      </c>
      <c r="D276" s="14" t="s">
        <v>163</v>
      </c>
      <c r="E276" s="14">
        <v>72.84</v>
      </c>
      <c r="F276" s="14">
        <v>62.5</v>
      </c>
      <c r="G276" s="14" t="s">
        <v>2291</v>
      </c>
      <c r="H276" s="14">
        <v>0</v>
      </c>
      <c r="I276" s="14" t="s">
        <v>2292</v>
      </c>
      <c r="J276" s="14" t="s">
        <v>2384</v>
      </c>
    </row>
    <row r="277" spans="1:10">
      <c r="A277" s="16">
        <v>42852</v>
      </c>
      <c r="B277" s="14" t="s">
        <v>843</v>
      </c>
      <c r="C277" s="14" t="s">
        <v>2471</v>
      </c>
      <c r="D277" s="14" t="s">
        <v>2472</v>
      </c>
      <c r="E277" s="14">
        <v>494.94</v>
      </c>
      <c r="F277" s="14">
        <v>242.82</v>
      </c>
      <c r="G277" s="14" t="s">
        <v>2291</v>
      </c>
      <c r="H277" s="14">
        <v>181.88</v>
      </c>
      <c r="I277" s="14" t="s">
        <v>2292</v>
      </c>
      <c r="J277" s="14" t="s">
        <v>2384</v>
      </c>
    </row>
    <row r="278" spans="1:10">
      <c r="A278" s="16">
        <v>42839</v>
      </c>
      <c r="B278" s="14" t="s">
        <v>844</v>
      </c>
      <c r="C278" s="14" t="s">
        <v>845</v>
      </c>
      <c r="D278" s="14" t="s">
        <v>846</v>
      </c>
      <c r="E278" s="14">
        <v>918.91</v>
      </c>
      <c r="F278" s="14">
        <v>786.25</v>
      </c>
      <c r="G278" s="14" t="s">
        <v>2291</v>
      </c>
      <c r="H278" s="14">
        <v>0</v>
      </c>
      <c r="I278" s="14" t="s">
        <v>2292</v>
      </c>
      <c r="J278" s="14" t="s">
        <v>2384</v>
      </c>
    </row>
    <row r="279" spans="1:10">
      <c r="A279" s="16">
        <v>42807</v>
      </c>
      <c r="B279" s="14" t="s">
        <v>248</v>
      </c>
      <c r="C279" s="14" t="s">
        <v>249</v>
      </c>
      <c r="D279" s="14" t="s">
        <v>250</v>
      </c>
      <c r="E279" s="14">
        <v>536.47</v>
      </c>
      <c r="F279" s="14">
        <v>462.19</v>
      </c>
      <c r="G279" s="14" t="s">
        <v>2291</v>
      </c>
      <c r="H279" s="14">
        <v>0</v>
      </c>
      <c r="I279" s="14" t="s">
        <v>2292</v>
      </c>
      <c r="J279" s="14" t="s">
        <v>2384</v>
      </c>
    </row>
    <row r="280" spans="1:10">
      <c r="A280" s="16">
        <v>42790</v>
      </c>
      <c r="B280" s="14" t="s">
        <v>2470</v>
      </c>
      <c r="C280" s="14" t="s">
        <v>2471</v>
      </c>
      <c r="D280" s="14" t="s">
        <v>2472</v>
      </c>
      <c r="E280" s="14">
        <v>800.42</v>
      </c>
      <c r="F280" s="14">
        <v>685.31</v>
      </c>
      <c r="G280" s="14" t="s">
        <v>2291</v>
      </c>
      <c r="H280" s="14">
        <v>0</v>
      </c>
      <c r="I280" s="14" t="s">
        <v>2292</v>
      </c>
      <c r="J280" s="14" t="s">
        <v>2384</v>
      </c>
    </row>
    <row r="281" spans="1:10">
      <c r="A281" s="16">
        <v>42734</v>
      </c>
      <c r="B281" s="14" t="s">
        <v>1281</v>
      </c>
      <c r="C281" s="14" t="s">
        <v>162</v>
      </c>
      <c r="D281" s="14" t="s">
        <v>163</v>
      </c>
      <c r="E281" s="14">
        <v>628.74</v>
      </c>
      <c r="F281" s="14">
        <v>544.64</v>
      </c>
      <c r="G281" s="14" t="s">
        <v>2291</v>
      </c>
      <c r="H281" s="14">
        <v>0</v>
      </c>
      <c r="I281" s="14" t="s">
        <v>2292</v>
      </c>
      <c r="J281" s="14" t="s">
        <v>2384</v>
      </c>
    </row>
    <row r="282" spans="1:10">
      <c r="A282" s="16">
        <v>42913</v>
      </c>
      <c r="B282" s="14" t="s">
        <v>847</v>
      </c>
      <c r="C282" s="14" t="s">
        <v>848</v>
      </c>
      <c r="D282" s="14" t="s">
        <v>849</v>
      </c>
      <c r="E282" s="14">
        <v>6406.94</v>
      </c>
      <c r="F282" s="14">
        <v>3706.34</v>
      </c>
      <c r="G282" s="14" t="s">
        <v>2291</v>
      </c>
      <c r="H282" s="14">
        <v>1741.25</v>
      </c>
      <c r="I282" s="14" t="s">
        <v>2292</v>
      </c>
      <c r="J282" s="14" t="s">
        <v>2385</v>
      </c>
    </row>
    <row r="283" spans="1:10">
      <c r="A283" s="16">
        <v>42913</v>
      </c>
      <c r="B283" s="14" t="s">
        <v>850</v>
      </c>
      <c r="C283" s="14" t="s">
        <v>851</v>
      </c>
      <c r="D283" s="14" t="s">
        <v>852</v>
      </c>
      <c r="E283" s="14">
        <v>5623.05</v>
      </c>
      <c r="F283" s="14">
        <v>3271.01</v>
      </c>
      <c r="G283" s="14" t="s">
        <v>2291</v>
      </c>
      <c r="H283" s="14">
        <v>1510</v>
      </c>
      <c r="I283" s="14" t="s">
        <v>2292</v>
      </c>
      <c r="J283" s="14" t="s">
        <v>2385</v>
      </c>
    </row>
    <row r="284" spans="1:10">
      <c r="A284" s="16">
        <v>42912</v>
      </c>
      <c r="B284" s="14" t="s">
        <v>853</v>
      </c>
      <c r="C284" s="14" t="s">
        <v>854</v>
      </c>
      <c r="D284" s="14" t="s">
        <v>855</v>
      </c>
      <c r="E284" s="14">
        <v>7605.57</v>
      </c>
      <c r="F284" s="14">
        <v>4354.6099999999997</v>
      </c>
      <c r="G284" s="14" t="s">
        <v>2291</v>
      </c>
      <c r="H284" s="14">
        <v>2113.75</v>
      </c>
      <c r="I284" s="14" t="s">
        <v>2292</v>
      </c>
      <c r="J284" s="14" t="s">
        <v>2385</v>
      </c>
    </row>
    <row r="285" spans="1:10" ht="24">
      <c r="A285" s="16">
        <v>42909</v>
      </c>
      <c r="B285" s="14" t="s">
        <v>856</v>
      </c>
      <c r="C285" s="14" t="s">
        <v>857</v>
      </c>
      <c r="D285" s="14" t="s">
        <v>858</v>
      </c>
      <c r="E285" s="14">
        <v>592</v>
      </c>
      <c r="F285" s="14">
        <v>242</v>
      </c>
      <c r="G285" s="14" t="s">
        <v>2291</v>
      </c>
      <c r="H285" s="14">
        <v>350</v>
      </c>
      <c r="I285" s="14" t="s">
        <v>2292</v>
      </c>
      <c r="J285" s="14" t="s">
        <v>2385</v>
      </c>
    </row>
    <row r="286" spans="1:10">
      <c r="A286" s="16">
        <v>42898</v>
      </c>
      <c r="B286" s="14" t="s">
        <v>859</v>
      </c>
      <c r="C286" s="14" t="s">
        <v>860</v>
      </c>
      <c r="D286" s="14" t="s">
        <v>861</v>
      </c>
      <c r="E286" s="14">
        <v>4407.74</v>
      </c>
      <c r="F286" s="14">
        <v>3161.48</v>
      </c>
      <c r="G286" s="14" t="s">
        <v>2291</v>
      </c>
      <c r="H286" s="14">
        <v>572.5</v>
      </c>
      <c r="I286" s="14" t="s">
        <v>2292</v>
      </c>
      <c r="J286" s="14" t="s">
        <v>2385</v>
      </c>
    </row>
    <row r="287" spans="1:10">
      <c r="A287" s="16">
        <v>42898</v>
      </c>
      <c r="B287" s="14" t="s">
        <v>862</v>
      </c>
      <c r="C287" s="14" t="s">
        <v>863</v>
      </c>
      <c r="D287" s="14" t="s">
        <v>864</v>
      </c>
      <c r="E287" s="14">
        <v>4039.32</v>
      </c>
      <c r="F287" s="14">
        <v>2943.12</v>
      </c>
      <c r="G287" s="14" t="s">
        <v>2291</v>
      </c>
      <c r="H287" s="14">
        <v>478.75</v>
      </c>
      <c r="I287" s="14" t="s">
        <v>2292</v>
      </c>
      <c r="J287" s="14" t="s">
        <v>2385</v>
      </c>
    </row>
    <row r="288" spans="1:10">
      <c r="A288" s="16">
        <v>42874</v>
      </c>
      <c r="B288" s="14" t="s">
        <v>865</v>
      </c>
      <c r="C288" s="14" t="s">
        <v>1566</v>
      </c>
      <c r="D288" s="14" t="s">
        <v>866</v>
      </c>
      <c r="E288" s="14">
        <v>633.1</v>
      </c>
      <c r="F288" s="14">
        <v>292.19</v>
      </c>
      <c r="G288" s="14" t="s">
        <v>2291</v>
      </c>
      <c r="H288" s="14">
        <v>250</v>
      </c>
      <c r="I288" s="14" t="s">
        <v>2292</v>
      </c>
      <c r="J288" s="14" t="s">
        <v>2385</v>
      </c>
    </row>
    <row r="289" spans="1:10">
      <c r="A289" s="16">
        <v>42873</v>
      </c>
      <c r="B289" s="14" t="s">
        <v>867</v>
      </c>
      <c r="C289" s="14" t="s">
        <v>1564</v>
      </c>
      <c r="D289" s="14" t="s">
        <v>868</v>
      </c>
      <c r="E289" s="14">
        <v>632.38</v>
      </c>
      <c r="F289" s="14">
        <v>292.19</v>
      </c>
      <c r="G289" s="14" t="s">
        <v>2291</v>
      </c>
      <c r="H289" s="14">
        <v>250</v>
      </c>
      <c r="I289" s="14" t="s">
        <v>2292</v>
      </c>
      <c r="J289" s="14" t="s">
        <v>2385</v>
      </c>
    </row>
    <row r="290" spans="1:10">
      <c r="A290" s="16">
        <v>42857</v>
      </c>
      <c r="B290" s="14" t="s">
        <v>869</v>
      </c>
      <c r="C290" s="14" t="s">
        <v>1280</v>
      </c>
      <c r="D290" s="14" t="s">
        <v>870</v>
      </c>
      <c r="E290" s="14">
        <v>648.17999999999995</v>
      </c>
      <c r="F290" s="14">
        <v>244.38</v>
      </c>
      <c r="G290" s="14" t="s">
        <v>2291</v>
      </c>
      <c r="H290" s="14">
        <v>312.5</v>
      </c>
      <c r="I290" s="14" t="s">
        <v>2292</v>
      </c>
      <c r="J290" s="14" t="s">
        <v>2385</v>
      </c>
    </row>
    <row r="291" spans="1:10">
      <c r="A291" s="16">
        <v>42853</v>
      </c>
      <c r="B291" s="14" t="s">
        <v>871</v>
      </c>
      <c r="C291" s="14" t="s">
        <v>872</v>
      </c>
      <c r="D291" s="14" t="s">
        <v>14</v>
      </c>
      <c r="E291" s="14">
        <v>507.67</v>
      </c>
      <c r="F291" s="14">
        <v>185.94</v>
      </c>
      <c r="G291" s="14" t="s">
        <v>2291</v>
      </c>
      <c r="H291" s="14">
        <v>312.5</v>
      </c>
      <c r="I291" s="14" t="s">
        <v>2292</v>
      </c>
      <c r="J291" s="14" t="s">
        <v>2385</v>
      </c>
    </row>
    <row r="292" spans="1:10">
      <c r="A292" s="16">
        <v>42853</v>
      </c>
      <c r="B292" s="14" t="s">
        <v>873</v>
      </c>
      <c r="C292" s="14" t="s">
        <v>1277</v>
      </c>
      <c r="D292" s="14" t="s">
        <v>1278</v>
      </c>
      <c r="E292" s="14">
        <v>451.99</v>
      </c>
      <c r="F292" s="14">
        <v>138.13</v>
      </c>
      <c r="G292" s="14" t="s">
        <v>2291</v>
      </c>
      <c r="H292" s="14">
        <v>250</v>
      </c>
      <c r="I292" s="14" t="s">
        <v>2292</v>
      </c>
      <c r="J292" s="14" t="s">
        <v>2385</v>
      </c>
    </row>
    <row r="293" spans="1:10" ht="24">
      <c r="A293" s="16">
        <v>42908</v>
      </c>
      <c r="B293" s="14" t="s">
        <v>874</v>
      </c>
      <c r="C293" s="14" t="s">
        <v>875</v>
      </c>
      <c r="D293" s="14" t="s">
        <v>876</v>
      </c>
      <c r="E293" s="14">
        <v>708.32</v>
      </c>
      <c r="F293" s="14">
        <v>602.02</v>
      </c>
      <c r="G293" s="14" t="s">
        <v>2291</v>
      </c>
      <c r="H293" s="14">
        <v>0</v>
      </c>
      <c r="I293" s="14" t="s">
        <v>2292</v>
      </c>
      <c r="J293" s="14" t="s">
        <v>2344</v>
      </c>
    </row>
    <row r="294" spans="1:10" ht="24">
      <c r="A294" s="16">
        <v>42899</v>
      </c>
      <c r="B294" s="14" t="s">
        <v>877</v>
      </c>
      <c r="C294" s="14" t="s">
        <v>878</v>
      </c>
      <c r="D294" s="14" t="s">
        <v>879</v>
      </c>
      <c r="E294" s="14">
        <v>124.21</v>
      </c>
      <c r="F294" s="14">
        <v>105.19</v>
      </c>
      <c r="G294" s="14" t="s">
        <v>2291</v>
      </c>
      <c r="H294" s="14">
        <v>0</v>
      </c>
      <c r="I294" s="14" t="s">
        <v>2292</v>
      </c>
      <c r="J294" s="14" t="s">
        <v>2344</v>
      </c>
    </row>
    <row r="295" spans="1:10" ht="24">
      <c r="A295" s="16">
        <v>42899</v>
      </c>
      <c r="B295" s="14" t="s">
        <v>880</v>
      </c>
      <c r="C295" s="14" t="s">
        <v>881</v>
      </c>
      <c r="D295" s="14" t="s">
        <v>882</v>
      </c>
      <c r="E295" s="14">
        <v>142.02000000000001</v>
      </c>
      <c r="F295" s="14">
        <v>105.19</v>
      </c>
      <c r="G295" s="14" t="s">
        <v>2291</v>
      </c>
      <c r="H295" s="14">
        <v>18.75</v>
      </c>
      <c r="I295" s="14" t="s">
        <v>2292</v>
      </c>
      <c r="J295" s="14" t="s">
        <v>2344</v>
      </c>
    </row>
    <row r="296" spans="1:10" ht="24">
      <c r="A296" s="16">
        <v>42895</v>
      </c>
      <c r="B296" s="14" t="s">
        <v>883</v>
      </c>
      <c r="C296" s="14" t="s">
        <v>884</v>
      </c>
      <c r="D296" s="14" t="s">
        <v>885</v>
      </c>
      <c r="E296" s="14">
        <v>830.8</v>
      </c>
      <c r="F296" s="14">
        <v>703.38</v>
      </c>
      <c r="G296" s="14" t="s">
        <v>2291</v>
      </c>
      <c r="H296" s="14">
        <v>0</v>
      </c>
      <c r="I296" s="14" t="s">
        <v>2292</v>
      </c>
      <c r="J296" s="14" t="s">
        <v>2344</v>
      </c>
    </row>
    <row r="297" spans="1:10" ht="24">
      <c r="A297" s="16">
        <v>42864</v>
      </c>
      <c r="B297" s="14" t="s">
        <v>886</v>
      </c>
      <c r="C297" s="14" t="s">
        <v>172</v>
      </c>
      <c r="D297" s="14" t="s">
        <v>173</v>
      </c>
      <c r="E297" s="14">
        <v>173.83</v>
      </c>
      <c r="F297" s="14">
        <v>74.38</v>
      </c>
      <c r="G297" s="14" t="s">
        <v>2291</v>
      </c>
      <c r="H297" s="14">
        <v>75</v>
      </c>
      <c r="I297" s="14" t="s">
        <v>2292</v>
      </c>
      <c r="J297" s="14" t="s">
        <v>2344</v>
      </c>
    </row>
    <row r="298" spans="1:10" ht="24">
      <c r="A298" s="16">
        <v>42823</v>
      </c>
      <c r="B298" s="14" t="s">
        <v>887</v>
      </c>
      <c r="C298" s="14" t="s">
        <v>888</v>
      </c>
      <c r="D298" s="14" t="s">
        <v>889</v>
      </c>
      <c r="E298" s="14">
        <v>367.11</v>
      </c>
      <c r="F298" s="14">
        <v>314.70999999999998</v>
      </c>
      <c r="G298" s="14" t="s">
        <v>2291</v>
      </c>
      <c r="H298" s="14">
        <v>0</v>
      </c>
      <c r="I298" s="14" t="s">
        <v>2292</v>
      </c>
      <c r="J298" s="14" t="s">
        <v>2344</v>
      </c>
    </row>
    <row r="299" spans="1:10" ht="24">
      <c r="A299" s="16">
        <v>42802</v>
      </c>
      <c r="B299" s="14" t="s">
        <v>252</v>
      </c>
      <c r="C299" s="14" t="s">
        <v>2229</v>
      </c>
      <c r="D299" s="14" t="s">
        <v>2377</v>
      </c>
      <c r="E299" s="14">
        <v>61.81</v>
      </c>
      <c r="F299" s="14">
        <v>53.13</v>
      </c>
      <c r="G299" s="14" t="s">
        <v>2291</v>
      </c>
      <c r="H299" s="14">
        <v>0</v>
      </c>
      <c r="I299" s="14" t="s">
        <v>2292</v>
      </c>
      <c r="J299" s="14" t="s">
        <v>2344</v>
      </c>
    </row>
    <row r="300" spans="1:10" ht="24">
      <c r="A300" s="16">
        <v>42760</v>
      </c>
      <c r="B300" s="14" t="s">
        <v>2538</v>
      </c>
      <c r="C300" s="14" t="s">
        <v>2539</v>
      </c>
      <c r="D300" s="14" t="s">
        <v>2540</v>
      </c>
      <c r="E300" s="14">
        <v>798.84</v>
      </c>
      <c r="F300" s="14">
        <v>680.32</v>
      </c>
      <c r="G300" s="14" t="s">
        <v>2291</v>
      </c>
      <c r="H300" s="14">
        <v>0</v>
      </c>
      <c r="I300" s="14" t="s">
        <v>2292</v>
      </c>
      <c r="J300" s="14" t="s">
        <v>2344</v>
      </c>
    </row>
    <row r="301" spans="1:10" ht="24">
      <c r="A301" s="16">
        <v>42684</v>
      </c>
      <c r="B301" s="14" t="s">
        <v>1624</v>
      </c>
      <c r="C301" s="14" t="s">
        <v>1625</v>
      </c>
      <c r="D301" s="14" t="s">
        <v>1626</v>
      </c>
      <c r="E301" s="14">
        <v>502.35</v>
      </c>
      <c r="F301" s="14">
        <v>242.82</v>
      </c>
      <c r="G301" s="14" t="s">
        <v>2291</v>
      </c>
      <c r="H301" s="14">
        <v>181.88</v>
      </c>
      <c r="I301" s="14" t="s">
        <v>2292</v>
      </c>
      <c r="J301" s="14" t="s">
        <v>2344</v>
      </c>
    </row>
    <row r="302" spans="1:10" ht="24">
      <c r="A302" s="16">
        <v>42671</v>
      </c>
      <c r="B302" s="14" t="s">
        <v>1675</v>
      </c>
      <c r="C302" s="14" t="s">
        <v>1345</v>
      </c>
      <c r="D302" s="14" t="s">
        <v>1346</v>
      </c>
      <c r="E302" s="14">
        <v>2593.42</v>
      </c>
      <c r="F302" s="14">
        <v>1990.62</v>
      </c>
      <c r="G302" s="14" t="s">
        <v>2291</v>
      </c>
      <c r="H302" s="14">
        <v>198.75</v>
      </c>
      <c r="I302" s="14" t="s">
        <v>2292</v>
      </c>
      <c r="J302" s="14" t="s">
        <v>2344</v>
      </c>
    </row>
    <row r="303" spans="1:10" ht="24">
      <c r="A303" s="16">
        <v>42594</v>
      </c>
      <c r="B303" s="14" t="s">
        <v>171</v>
      </c>
      <c r="C303" s="14" t="s">
        <v>172</v>
      </c>
      <c r="D303" s="14" t="s">
        <v>173</v>
      </c>
      <c r="E303" s="14">
        <v>180.91</v>
      </c>
      <c r="F303" s="14">
        <v>74.38</v>
      </c>
      <c r="G303" s="14" t="s">
        <v>2291</v>
      </c>
      <c r="H303" s="14">
        <v>75</v>
      </c>
      <c r="I303" s="14" t="s">
        <v>2292</v>
      </c>
      <c r="J303" s="14" t="s">
        <v>2344</v>
      </c>
    </row>
    <row r="304" spans="1:10" ht="24">
      <c r="A304" s="16">
        <v>42565</v>
      </c>
      <c r="B304" s="14" t="s">
        <v>170</v>
      </c>
      <c r="C304" s="14" t="s">
        <v>2165</v>
      </c>
      <c r="D304" s="14" t="s">
        <v>2166</v>
      </c>
      <c r="E304" s="14">
        <v>126.26</v>
      </c>
      <c r="F304" s="14">
        <v>105.19</v>
      </c>
      <c r="G304" s="14" t="s">
        <v>2291</v>
      </c>
      <c r="H304" s="14">
        <v>0</v>
      </c>
      <c r="I304" s="14" t="s">
        <v>2292</v>
      </c>
      <c r="J304" s="14" t="s">
        <v>2344</v>
      </c>
    </row>
    <row r="305" spans="1:10" ht="24">
      <c r="A305" s="16">
        <v>42537</v>
      </c>
      <c r="B305" s="14" t="s">
        <v>2158</v>
      </c>
      <c r="C305" s="14" t="s">
        <v>2159</v>
      </c>
      <c r="D305" s="14" t="s">
        <v>2160</v>
      </c>
      <c r="E305" s="14">
        <v>488</v>
      </c>
      <c r="F305" s="14">
        <v>196</v>
      </c>
      <c r="G305" s="14" t="s">
        <v>2291</v>
      </c>
      <c r="H305" s="14">
        <v>292</v>
      </c>
      <c r="I305" s="14" t="s">
        <v>2292</v>
      </c>
      <c r="J305" s="14" t="s">
        <v>2344</v>
      </c>
    </row>
    <row r="306" spans="1:10" ht="24">
      <c r="A306" s="16">
        <v>42522</v>
      </c>
      <c r="B306" s="14" t="s">
        <v>2161</v>
      </c>
      <c r="C306" s="14" t="s">
        <v>2162</v>
      </c>
      <c r="D306" s="14" t="s">
        <v>2163</v>
      </c>
      <c r="E306" s="14">
        <v>1714.7</v>
      </c>
      <c r="F306" s="14">
        <v>1399.59</v>
      </c>
      <c r="G306" s="14" t="s">
        <v>2291</v>
      </c>
      <c r="H306" s="14">
        <v>6.25</v>
      </c>
      <c r="I306" s="14" t="s">
        <v>2292</v>
      </c>
      <c r="J306" s="14" t="s">
        <v>2344</v>
      </c>
    </row>
    <row r="307" spans="1:10" ht="24">
      <c r="A307" s="16">
        <v>42522</v>
      </c>
      <c r="B307" s="14" t="s">
        <v>2164</v>
      </c>
      <c r="C307" s="14" t="s">
        <v>2165</v>
      </c>
      <c r="D307" s="14" t="s">
        <v>2166</v>
      </c>
      <c r="E307" s="14">
        <v>4283.46</v>
      </c>
      <c r="F307" s="14">
        <v>2908.16</v>
      </c>
      <c r="G307" s="14" t="s">
        <v>2291</v>
      </c>
      <c r="H307" s="14">
        <v>603.75</v>
      </c>
      <c r="I307" s="14" t="s">
        <v>2292</v>
      </c>
      <c r="J307" s="14" t="s">
        <v>2344</v>
      </c>
    </row>
    <row r="308" spans="1:10" ht="24">
      <c r="A308" s="16">
        <v>42482</v>
      </c>
      <c r="B308" s="14" t="s">
        <v>2347</v>
      </c>
      <c r="C308" s="14" t="s">
        <v>2230</v>
      </c>
      <c r="D308" s="14" t="s">
        <v>2378</v>
      </c>
      <c r="E308" s="14">
        <v>525.9</v>
      </c>
      <c r="F308" s="14">
        <v>242.82</v>
      </c>
      <c r="G308" s="14" t="s">
        <v>2291</v>
      </c>
      <c r="H308" s="14">
        <v>181.88</v>
      </c>
      <c r="I308" s="14" t="s">
        <v>2292</v>
      </c>
      <c r="J308" s="14" t="s">
        <v>2344</v>
      </c>
    </row>
    <row r="309" spans="1:10" ht="24">
      <c r="A309" s="16">
        <v>42472</v>
      </c>
      <c r="B309" s="14" t="s">
        <v>2346</v>
      </c>
      <c r="C309" s="14" t="s">
        <v>890</v>
      </c>
      <c r="D309" s="14" t="s">
        <v>2393</v>
      </c>
      <c r="E309" s="14">
        <v>612.04</v>
      </c>
      <c r="F309" s="14">
        <v>185.94</v>
      </c>
      <c r="G309" s="14" t="s">
        <v>2291</v>
      </c>
      <c r="H309" s="14">
        <v>312.5</v>
      </c>
      <c r="I309" s="14" t="s">
        <v>2292</v>
      </c>
      <c r="J309" s="14" t="s">
        <v>2344</v>
      </c>
    </row>
    <row r="310" spans="1:10" ht="24">
      <c r="A310" s="16">
        <v>42458</v>
      </c>
      <c r="B310" s="14" t="s">
        <v>2345</v>
      </c>
      <c r="C310" s="14" t="s">
        <v>2229</v>
      </c>
      <c r="D310" s="14" t="s">
        <v>2377</v>
      </c>
      <c r="E310" s="14">
        <v>614.79</v>
      </c>
      <c r="F310" s="14">
        <v>185.94</v>
      </c>
      <c r="G310" s="14" t="s">
        <v>2291</v>
      </c>
      <c r="H310" s="14">
        <v>312.5</v>
      </c>
      <c r="I310" s="14" t="s">
        <v>2292</v>
      </c>
      <c r="J310" s="14" t="s">
        <v>2344</v>
      </c>
    </row>
    <row r="311" spans="1:10">
      <c r="A311" s="16">
        <v>42922</v>
      </c>
      <c r="B311" s="14" t="s">
        <v>891</v>
      </c>
      <c r="C311" s="14" t="s">
        <v>892</v>
      </c>
      <c r="D311" s="14" t="s">
        <v>893</v>
      </c>
      <c r="E311" s="14">
        <v>182.4</v>
      </c>
      <c r="F311" s="14">
        <v>154.06</v>
      </c>
      <c r="G311" s="14" t="s">
        <v>2291</v>
      </c>
      <c r="H311" s="14">
        <v>0</v>
      </c>
      <c r="I311" s="14" t="s">
        <v>2292</v>
      </c>
      <c r="J311" s="14" t="s">
        <v>1192</v>
      </c>
    </row>
    <row r="312" spans="1:10">
      <c r="A312" s="16">
        <v>42921</v>
      </c>
      <c r="B312" s="14" t="s">
        <v>894</v>
      </c>
      <c r="C312" s="14" t="s">
        <v>895</v>
      </c>
      <c r="D312" s="14" t="s">
        <v>896</v>
      </c>
      <c r="E312" s="14">
        <v>402.53</v>
      </c>
      <c r="F312" s="14">
        <v>340</v>
      </c>
      <c r="G312" s="14" t="s">
        <v>2291</v>
      </c>
      <c r="H312" s="14">
        <v>0</v>
      </c>
      <c r="I312" s="14" t="s">
        <v>2292</v>
      </c>
      <c r="J312" s="14" t="s">
        <v>1192</v>
      </c>
    </row>
    <row r="313" spans="1:10">
      <c r="A313" s="16">
        <v>42906</v>
      </c>
      <c r="B313" s="14" t="s">
        <v>897</v>
      </c>
      <c r="C313" s="14" t="s">
        <v>898</v>
      </c>
      <c r="D313" s="14" t="s">
        <v>899</v>
      </c>
      <c r="E313" s="14">
        <v>1059.44</v>
      </c>
      <c r="F313" s="14">
        <v>897.82</v>
      </c>
      <c r="G313" s="14" t="s">
        <v>2291</v>
      </c>
      <c r="H313" s="14">
        <v>0</v>
      </c>
      <c r="I313" s="14" t="s">
        <v>2292</v>
      </c>
      <c r="J313" s="14" t="s">
        <v>1192</v>
      </c>
    </row>
    <row r="314" spans="1:10">
      <c r="A314" s="16">
        <v>42902</v>
      </c>
      <c r="B314" s="14" t="s">
        <v>900</v>
      </c>
      <c r="C314" s="14" t="s">
        <v>892</v>
      </c>
      <c r="D314" s="14" t="s">
        <v>893</v>
      </c>
      <c r="E314" s="14">
        <v>67.849999999999994</v>
      </c>
      <c r="F314" s="14">
        <v>57.38</v>
      </c>
      <c r="G314" s="14" t="s">
        <v>2291</v>
      </c>
      <c r="H314" s="14">
        <v>0</v>
      </c>
      <c r="I314" s="14" t="s">
        <v>2292</v>
      </c>
      <c r="J314" s="14" t="s">
        <v>1192</v>
      </c>
    </row>
    <row r="315" spans="1:10">
      <c r="A315" s="16">
        <v>42892</v>
      </c>
      <c r="B315" s="14" t="s">
        <v>901</v>
      </c>
      <c r="C315" s="14" t="s">
        <v>902</v>
      </c>
      <c r="D315" s="14" t="s">
        <v>1524</v>
      </c>
      <c r="E315" s="14">
        <v>500.59</v>
      </c>
      <c r="F315" s="14">
        <v>242.82</v>
      </c>
      <c r="G315" s="14" t="s">
        <v>2291</v>
      </c>
      <c r="H315" s="14">
        <v>181.88</v>
      </c>
      <c r="I315" s="14" t="s">
        <v>2292</v>
      </c>
      <c r="J315" s="14" t="s">
        <v>1192</v>
      </c>
    </row>
    <row r="316" spans="1:10">
      <c r="A316" s="16">
        <v>42888</v>
      </c>
      <c r="B316" s="14" t="s">
        <v>903</v>
      </c>
      <c r="C316" s="14" t="s">
        <v>892</v>
      </c>
      <c r="D316" s="14" t="s">
        <v>893</v>
      </c>
      <c r="E316" s="14">
        <v>1512.59</v>
      </c>
      <c r="F316" s="14">
        <v>723.64</v>
      </c>
      <c r="G316" s="14" t="s">
        <v>2291</v>
      </c>
      <c r="H316" s="14">
        <v>560</v>
      </c>
      <c r="I316" s="14" t="s">
        <v>2292</v>
      </c>
      <c r="J316" s="14" t="s">
        <v>1192</v>
      </c>
    </row>
    <row r="317" spans="1:10">
      <c r="A317" s="16">
        <v>42874</v>
      </c>
      <c r="B317" s="14" t="s">
        <v>904</v>
      </c>
      <c r="C317" s="14" t="s">
        <v>905</v>
      </c>
      <c r="D317" s="14" t="s">
        <v>906</v>
      </c>
      <c r="E317" s="14">
        <v>636.38</v>
      </c>
      <c r="F317" s="14">
        <v>545</v>
      </c>
      <c r="G317" s="14" t="s">
        <v>2291</v>
      </c>
      <c r="H317" s="14">
        <v>0</v>
      </c>
      <c r="I317" s="14" t="s">
        <v>2292</v>
      </c>
      <c r="J317" s="14" t="s">
        <v>1192</v>
      </c>
    </row>
    <row r="318" spans="1:10">
      <c r="A318" s="16">
        <v>42838</v>
      </c>
      <c r="B318" s="14" t="s">
        <v>907</v>
      </c>
      <c r="C318" s="14" t="s">
        <v>898</v>
      </c>
      <c r="D318" s="14" t="s">
        <v>899</v>
      </c>
      <c r="E318" s="14">
        <v>168.75</v>
      </c>
      <c r="F318" s="14">
        <v>70</v>
      </c>
      <c r="G318" s="14" t="s">
        <v>2291</v>
      </c>
      <c r="H318" s="14">
        <v>75</v>
      </c>
      <c r="I318" s="14" t="s">
        <v>2292</v>
      </c>
      <c r="J318" s="14" t="s">
        <v>1192</v>
      </c>
    </row>
    <row r="319" spans="1:10">
      <c r="A319" s="16">
        <v>42895</v>
      </c>
      <c r="B319" s="14" t="s">
        <v>908</v>
      </c>
      <c r="C319" s="14" t="s">
        <v>909</v>
      </c>
      <c r="D319" s="14" t="s">
        <v>910</v>
      </c>
      <c r="E319" s="14">
        <v>56.47</v>
      </c>
      <c r="F319" s="14">
        <v>47.81</v>
      </c>
      <c r="G319" s="14" t="s">
        <v>2291</v>
      </c>
      <c r="H319" s="14">
        <v>0</v>
      </c>
      <c r="I319" s="14" t="s">
        <v>2292</v>
      </c>
      <c r="J319" s="14" t="s">
        <v>2481</v>
      </c>
    </row>
    <row r="320" spans="1:10">
      <c r="A320" s="16">
        <v>42879</v>
      </c>
      <c r="B320" s="14" t="s">
        <v>911</v>
      </c>
      <c r="C320" s="14" t="s">
        <v>2484</v>
      </c>
      <c r="D320" s="14" t="s">
        <v>2485</v>
      </c>
      <c r="E320" s="14">
        <v>509.32</v>
      </c>
      <c r="F320" s="14">
        <v>189.19</v>
      </c>
      <c r="G320" s="14" t="s">
        <v>2291</v>
      </c>
      <c r="H320" s="14">
        <v>250</v>
      </c>
      <c r="I320" s="14" t="s">
        <v>2292</v>
      </c>
      <c r="J320" s="14" t="s">
        <v>2481</v>
      </c>
    </row>
    <row r="321" spans="1:10">
      <c r="A321" s="16">
        <v>42879</v>
      </c>
      <c r="B321" s="14" t="s">
        <v>912</v>
      </c>
      <c r="C321" s="14" t="s">
        <v>2482</v>
      </c>
      <c r="D321" s="14" t="s">
        <v>2483</v>
      </c>
      <c r="E321" s="14">
        <v>509.32</v>
      </c>
      <c r="F321" s="14">
        <v>185.94</v>
      </c>
      <c r="G321" s="14" t="s">
        <v>2291</v>
      </c>
      <c r="H321" s="14">
        <v>250</v>
      </c>
      <c r="I321" s="14" t="s">
        <v>2292</v>
      </c>
      <c r="J321" s="14" t="s">
        <v>2481</v>
      </c>
    </row>
    <row r="322" spans="1:10">
      <c r="A322" s="16">
        <v>42851</v>
      </c>
      <c r="B322" s="14" t="s">
        <v>913</v>
      </c>
      <c r="C322" s="14" t="s">
        <v>1432</v>
      </c>
      <c r="D322" s="14" t="s">
        <v>1433</v>
      </c>
      <c r="E322" s="14">
        <v>509.96</v>
      </c>
      <c r="F322" s="14">
        <v>255.63</v>
      </c>
      <c r="G322" s="14" t="s">
        <v>2291</v>
      </c>
      <c r="H322" s="14">
        <v>181.88</v>
      </c>
      <c r="I322" s="14" t="s">
        <v>2292</v>
      </c>
      <c r="J322" s="14" t="s">
        <v>1431</v>
      </c>
    </row>
    <row r="323" spans="1:10">
      <c r="A323" s="16">
        <v>42864</v>
      </c>
      <c r="B323" s="14" t="s">
        <v>914</v>
      </c>
      <c r="C323" s="14" t="s">
        <v>915</v>
      </c>
      <c r="D323" s="14" t="s">
        <v>916</v>
      </c>
      <c r="E323" s="14">
        <v>654.57000000000005</v>
      </c>
      <c r="F323" s="14">
        <v>562.5</v>
      </c>
      <c r="G323" s="14" t="s">
        <v>2291</v>
      </c>
      <c r="H323" s="14">
        <v>0</v>
      </c>
      <c r="I323" s="14" t="s">
        <v>2292</v>
      </c>
      <c r="J323" s="14" t="s">
        <v>253</v>
      </c>
    </row>
    <row r="324" spans="1:10">
      <c r="A324" s="16">
        <v>42920</v>
      </c>
      <c r="B324" s="14" t="s">
        <v>917</v>
      </c>
      <c r="C324" s="14" t="s">
        <v>1413</v>
      </c>
      <c r="D324" s="14" t="s">
        <v>1414</v>
      </c>
      <c r="E324" s="14">
        <v>118.39</v>
      </c>
      <c r="F324" s="14">
        <v>100</v>
      </c>
      <c r="G324" s="14" t="s">
        <v>2291</v>
      </c>
      <c r="H324" s="14">
        <v>0</v>
      </c>
      <c r="I324" s="14" t="s">
        <v>2292</v>
      </c>
      <c r="J324" s="14" t="s">
        <v>2386</v>
      </c>
    </row>
    <row r="325" spans="1:10">
      <c r="A325" s="16">
        <v>42919</v>
      </c>
      <c r="B325" s="14" t="s">
        <v>918</v>
      </c>
      <c r="C325" s="14" t="s">
        <v>1251</v>
      </c>
      <c r="D325" s="14" t="s">
        <v>264</v>
      </c>
      <c r="E325" s="14">
        <v>577.4</v>
      </c>
      <c r="F325" s="14">
        <v>175</v>
      </c>
      <c r="G325" s="14" t="s">
        <v>2291</v>
      </c>
      <c r="H325" s="14">
        <v>312.5</v>
      </c>
      <c r="I325" s="14" t="s">
        <v>2292</v>
      </c>
      <c r="J325" s="14" t="s">
        <v>2386</v>
      </c>
    </row>
    <row r="326" spans="1:10">
      <c r="A326" s="16">
        <v>42912</v>
      </c>
      <c r="B326" s="14" t="s">
        <v>919</v>
      </c>
      <c r="C326" s="14" t="s">
        <v>920</v>
      </c>
      <c r="D326" s="14" t="s">
        <v>921</v>
      </c>
      <c r="E326" s="14">
        <v>2998.91</v>
      </c>
      <c r="F326" s="14">
        <v>1853.02</v>
      </c>
      <c r="G326" s="14" t="s">
        <v>2291</v>
      </c>
      <c r="H326" s="14">
        <v>697.5</v>
      </c>
      <c r="I326" s="14" t="s">
        <v>2292</v>
      </c>
      <c r="J326" s="14" t="s">
        <v>2386</v>
      </c>
    </row>
    <row r="327" spans="1:10">
      <c r="A327" s="16">
        <v>42899</v>
      </c>
      <c r="B327" s="14" t="s">
        <v>922</v>
      </c>
      <c r="C327" s="14" t="s">
        <v>923</v>
      </c>
      <c r="D327" s="14" t="s">
        <v>924</v>
      </c>
      <c r="E327" s="14">
        <v>723.27</v>
      </c>
      <c r="F327" s="14">
        <v>612.5</v>
      </c>
      <c r="G327" s="14" t="s">
        <v>2291</v>
      </c>
      <c r="H327" s="14">
        <v>0</v>
      </c>
      <c r="I327" s="14" t="s">
        <v>2292</v>
      </c>
      <c r="J327" s="14" t="s">
        <v>2386</v>
      </c>
    </row>
    <row r="328" spans="1:10" ht="24">
      <c r="A328" s="16">
        <v>42893</v>
      </c>
      <c r="B328" s="14" t="s">
        <v>925</v>
      </c>
      <c r="C328" s="14" t="s">
        <v>926</v>
      </c>
      <c r="D328" s="14" t="s">
        <v>927</v>
      </c>
      <c r="E328" s="14">
        <v>442.61</v>
      </c>
      <c r="F328" s="14">
        <v>374.75</v>
      </c>
      <c r="G328" s="14" t="s">
        <v>2291</v>
      </c>
      <c r="H328" s="14">
        <v>0</v>
      </c>
      <c r="I328" s="14" t="s">
        <v>2292</v>
      </c>
      <c r="J328" s="14" t="s">
        <v>2386</v>
      </c>
    </row>
    <row r="329" spans="1:10">
      <c r="A329" s="16">
        <v>42891</v>
      </c>
      <c r="B329" s="14" t="s">
        <v>928</v>
      </c>
      <c r="C329" s="14" t="s">
        <v>929</v>
      </c>
      <c r="D329" s="14" t="s">
        <v>930</v>
      </c>
      <c r="E329" s="14">
        <v>576.4</v>
      </c>
      <c r="F329" s="14">
        <v>489</v>
      </c>
      <c r="G329" s="14" t="s">
        <v>2291</v>
      </c>
      <c r="H329" s="14">
        <v>0</v>
      </c>
      <c r="I329" s="14" t="s">
        <v>2292</v>
      </c>
      <c r="J329" s="14" t="s">
        <v>2386</v>
      </c>
    </row>
    <row r="330" spans="1:10">
      <c r="A330" s="16">
        <v>42887</v>
      </c>
      <c r="B330" s="14" t="s">
        <v>931</v>
      </c>
      <c r="C330" s="14" t="s">
        <v>255</v>
      </c>
      <c r="D330" s="14" t="s">
        <v>256</v>
      </c>
      <c r="E330" s="14">
        <v>853.75</v>
      </c>
      <c r="F330" s="14">
        <v>731</v>
      </c>
      <c r="G330" s="14" t="s">
        <v>2291</v>
      </c>
      <c r="H330" s="14">
        <v>0</v>
      </c>
      <c r="I330" s="14" t="s">
        <v>2292</v>
      </c>
      <c r="J330" s="14" t="s">
        <v>2386</v>
      </c>
    </row>
    <row r="331" spans="1:10">
      <c r="A331" s="16">
        <v>42866</v>
      </c>
      <c r="B331" s="14" t="s">
        <v>932</v>
      </c>
      <c r="C331" s="14" t="s">
        <v>1614</v>
      </c>
      <c r="D331" s="14" t="s">
        <v>1615</v>
      </c>
      <c r="E331" s="14">
        <v>355.04</v>
      </c>
      <c r="F331" s="14">
        <v>205</v>
      </c>
      <c r="G331" s="14" t="s">
        <v>2291</v>
      </c>
      <c r="H331" s="14">
        <v>100.63</v>
      </c>
      <c r="I331" s="14" t="s">
        <v>2292</v>
      </c>
      <c r="J331" s="14" t="s">
        <v>2386</v>
      </c>
    </row>
    <row r="332" spans="1:10">
      <c r="A332" s="16">
        <v>42845</v>
      </c>
      <c r="B332" s="14" t="s">
        <v>933</v>
      </c>
      <c r="C332" s="14" t="s">
        <v>1617</v>
      </c>
      <c r="D332" s="14" t="s">
        <v>1618</v>
      </c>
      <c r="E332" s="14">
        <v>357.12</v>
      </c>
      <c r="F332" s="14">
        <v>205</v>
      </c>
      <c r="G332" s="14" t="s">
        <v>2291</v>
      </c>
      <c r="H332" s="14">
        <v>100.63</v>
      </c>
      <c r="I332" s="14" t="s">
        <v>2292</v>
      </c>
      <c r="J332" s="14" t="s">
        <v>2386</v>
      </c>
    </row>
    <row r="333" spans="1:10">
      <c r="A333" s="16">
        <v>42832</v>
      </c>
      <c r="B333" s="14" t="s">
        <v>934</v>
      </c>
      <c r="C333" s="14" t="s">
        <v>260</v>
      </c>
      <c r="D333" s="14" t="s">
        <v>261</v>
      </c>
      <c r="E333" s="14">
        <v>62.85</v>
      </c>
      <c r="F333" s="14">
        <v>54</v>
      </c>
      <c r="G333" s="14" t="s">
        <v>2291</v>
      </c>
      <c r="H333" s="14">
        <v>0</v>
      </c>
      <c r="I333" s="14" t="s">
        <v>2292</v>
      </c>
      <c r="J333" s="14" t="s">
        <v>2386</v>
      </c>
    </row>
    <row r="334" spans="1:10">
      <c r="A334" s="16">
        <v>42823</v>
      </c>
      <c r="B334" s="14" t="s">
        <v>935</v>
      </c>
      <c r="C334" s="14" t="s">
        <v>2503</v>
      </c>
      <c r="D334" s="14" t="s">
        <v>2504</v>
      </c>
      <c r="E334" s="14">
        <v>62.99</v>
      </c>
      <c r="F334" s="14">
        <v>54</v>
      </c>
      <c r="G334" s="14" t="s">
        <v>2291</v>
      </c>
      <c r="H334" s="14">
        <v>0</v>
      </c>
      <c r="I334" s="14" t="s">
        <v>2292</v>
      </c>
      <c r="J334" s="14" t="s">
        <v>2386</v>
      </c>
    </row>
    <row r="335" spans="1:10">
      <c r="A335" s="16">
        <v>42817</v>
      </c>
      <c r="B335" s="14" t="s">
        <v>254</v>
      </c>
      <c r="C335" s="14" t="s">
        <v>255</v>
      </c>
      <c r="D335" s="14" t="s">
        <v>256</v>
      </c>
      <c r="E335" s="14">
        <v>168.88</v>
      </c>
      <c r="F335" s="14">
        <v>70</v>
      </c>
      <c r="G335" s="14" t="s">
        <v>2291</v>
      </c>
      <c r="H335" s="14">
        <v>75</v>
      </c>
      <c r="I335" s="14" t="s">
        <v>2292</v>
      </c>
      <c r="J335" s="14" t="s">
        <v>2386</v>
      </c>
    </row>
    <row r="336" spans="1:10">
      <c r="A336" s="16">
        <v>42808</v>
      </c>
      <c r="B336" s="14" t="s">
        <v>257</v>
      </c>
      <c r="C336" s="14" t="s">
        <v>1466</v>
      </c>
      <c r="D336" s="14" t="s">
        <v>1467</v>
      </c>
      <c r="E336" s="14">
        <v>115.14</v>
      </c>
      <c r="F336" s="14">
        <v>99</v>
      </c>
      <c r="G336" s="14" t="s">
        <v>2291</v>
      </c>
      <c r="H336" s="14">
        <v>0</v>
      </c>
      <c r="I336" s="14" t="s">
        <v>2292</v>
      </c>
      <c r="J336" s="14" t="s">
        <v>2386</v>
      </c>
    </row>
    <row r="337" spans="1:10">
      <c r="A337" s="16">
        <v>42803</v>
      </c>
      <c r="B337" s="14" t="s">
        <v>258</v>
      </c>
      <c r="C337" s="14" t="s">
        <v>1559</v>
      </c>
      <c r="D337" s="14" t="s">
        <v>1560</v>
      </c>
      <c r="E337" s="14">
        <v>52.3</v>
      </c>
      <c r="F337" s="14">
        <v>45</v>
      </c>
      <c r="G337" s="14" t="s">
        <v>2291</v>
      </c>
      <c r="H337" s="14">
        <v>0</v>
      </c>
      <c r="I337" s="14" t="s">
        <v>2292</v>
      </c>
      <c r="J337" s="14" t="s">
        <v>2386</v>
      </c>
    </row>
    <row r="338" spans="1:10">
      <c r="A338" s="16">
        <v>42802</v>
      </c>
      <c r="B338" s="14" t="s">
        <v>259</v>
      </c>
      <c r="C338" s="14" t="s">
        <v>260</v>
      </c>
      <c r="D338" s="14" t="s">
        <v>261</v>
      </c>
      <c r="E338" s="14">
        <v>2512.9699999999998</v>
      </c>
      <c r="F338" s="14">
        <v>1531.05</v>
      </c>
      <c r="G338" s="14" t="s">
        <v>2291</v>
      </c>
      <c r="H338" s="14">
        <v>628.75</v>
      </c>
      <c r="I338" s="14" t="s">
        <v>2292</v>
      </c>
      <c r="J338" s="14" t="s">
        <v>2386</v>
      </c>
    </row>
    <row r="339" spans="1:10">
      <c r="A339" s="16">
        <v>42801</v>
      </c>
      <c r="B339" s="14" t="s">
        <v>262</v>
      </c>
      <c r="C339" s="14" t="s">
        <v>1253</v>
      </c>
      <c r="D339" s="14" t="s">
        <v>1254</v>
      </c>
      <c r="E339" s="14">
        <v>115.47</v>
      </c>
      <c r="F339" s="14">
        <v>99</v>
      </c>
      <c r="G339" s="14" t="s">
        <v>2291</v>
      </c>
      <c r="H339" s="14">
        <v>0</v>
      </c>
      <c r="I339" s="14" t="s">
        <v>2292</v>
      </c>
      <c r="J339" s="14" t="s">
        <v>2386</v>
      </c>
    </row>
    <row r="340" spans="1:10">
      <c r="A340" s="16">
        <v>42801</v>
      </c>
      <c r="B340" s="14" t="s">
        <v>263</v>
      </c>
      <c r="C340" s="14" t="s">
        <v>1251</v>
      </c>
      <c r="D340" s="14" t="s">
        <v>264</v>
      </c>
      <c r="E340" s="14">
        <v>115.47</v>
      </c>
      <c r="F340" s="14">
        <v>99</v>
      </c>
      <c r="G340" s="14" t="s">
        <v>2291</v>
      </c>
      <c r="H340" s="14">
        <v>0</v>
      </c>
      <c r="I340" s="14" t="s">
        <v>2292</v>
      </c>
      <c r="J340" s="14" t="s">
        <v>2386</v>
      </c>
    </row>
    <row r="341" spans="1:10">
      <c r="A341" s="16">
        <v>42776</v>
      </c>
      <c r="B341" s="14" t="s">
        <v>2521</v>
      </c>
      <c r="C341" s="14" t="s">
        <v>1614</v>
      </c>
      <c r="D341" s="14" t="s">
        <v>1615</v>
      </c>
      <c r="E341" s="14">
        <v>63.06</v>
      </c>
      <c r="F341" s="14">
        <v>54</v>
      </c>
      <c r="G341" s="14" t="s">
        <v>2291</v>
      </c>
      <c r="H341" s="14">
        <v>0</v>
      </c>
      <c r="I341" s="14" t="s">
        <v>2292</v>
      </c>
      <c r="J341" s="14" t="s">
        <v>2386</v>
      </c>
    </row>
    <row r="342" spans="1:10">
      <c r="A342" s="16">
        <v>42775</v>
      </c>
      <c r="B342" s="14" t="s">
        <v>2526</v>
      </c>
      <c r="C342" s="14" t="s">
        <v>1617</v>
      </c>
      <c r="D342" s="14" t="s">
        <v>1618</v>
      </c>
      <c r="E342" s="14">
        <v>62.93</v>
      </c>
      <c r="F342" s="14">
        <v>54</v>
      </c>
      <c r="G342" s="14" t="s">
        <v>2291</v>
      </c>
      <c r="H342" s="14">
        <v>0</v>
      </c>
      <c r="I342" s="14" t="s">
        <v>2292</v>
      </c>
      <c r="J342" s="14" t="s">
        <v>2386</v>
      </c>
    </row>
    <row r="343" spans="1:10">
      <c r="A343" s="16">
        <v>42699</v>
      </c>
      <c r="B343" s="14" t="s">
        <v>1558</v>
      </c>
      <c r="C343" s="14" t="s">
        <v>1559</v>
      </c>
      <c r="D343" s="14" t="s">
        <v>1560</v>
      </c>
      <c r="E343" s="14">
        <v>62.64</v>
      </c>
      <c r="F343" s="14">
        <v>54</v>
      </c>
      <c r="G343" s="14" t="s">
        <v>2291</v>
      </c>
      <c r="H343" s="14">
        <v>0</v>
      </c>
      <c r="I343" s="14" t="s">
        <v>2292</v>
      </c>
      <c r="J343" s="14" t="s">
        <v>2386</v>
      </c>
    </row>
    <row r="344" spans="1:10" ht="24">
      <c r="A344" s="16">
        <v>42652</v>
      </c>
      <c r="B344" s="14" t="s">
        <v>182</v>
      </c>
      <c r="C344" s="14" t="s">
        <v>936</v>
      </c>
      <c r="D344" s="14" t="s">
        <v>183</v>
      </c>
      <c r="E344" s="14">
        <v>179.49</v>
      </c>
      <c r="F344" s="14">
        <v>74.38</v>
      </c>
      <c r="G344" s="14" t="s">
        <v>2291</v>
      </c>
      <c r="H344" s="14">
        <v>75</v>
      </c>
      <c r="I344" s="14" t="s">
        <v>2292</v>
      </c>
      <c r="J344" s="14" t="s">
        <v>2397</v>
      </c>
    </row>
    <row r="345" spans="1:10">
      <c r="A345" s="16">
        <v>42860</v>
      </c>
      <c r="B345" s="14" t="s">
        <v>937</v>
      </c>
      <c r="C345" s="14" t="s">
        <v>2512</v>
      </c>
      <c r="D345" s="14" t="s">
        <v>2513</v>
      </c>
      <c r="E345" s="14">
        <v>122.39</v>
      </c>
      <c r="F345" s="14">
        <v>105.19</v>
      </c>
      <c r="G345" s="14" t="s">
        <v>2291</v>
      </c>
      <c r="H345" s="14">
        <v>0</v>
      </c>
      <c r="I345" s="14" t="s">
        <v>2292</v>
      </c>
      <c r="J345" s="14" t="s">
        <v>184</v>
      </c>
    </row>
    <row r="346" spans="1:10">
      <c r="A346" s="16">
        <v>42831</v>
      </c>
      <c r="B346" s="14" t="s">
        <v>938</v>
      </c>
      <c r="C346" s="14" t="s">
        <v>939</v>
      </c>
      <c r="D346" s="14" t="s">
        <v>940</v>
      </c>
      <c r="E346" s="14">
        <v>509.42</v>
      </c>
      <c r="F346" s="14">
        <v>255.63</v>
      </c>
      <c r="G346" s="14" t="s">
        <v>2291</v>
      </c>
      <c r="H346" s="14">
        <v>181.88</v>
      </c>
      <c r="I346" s="14" t="s">
        <v>2292</v>
      </c>
      <c r="J346" s="14" t="s">
        <v>1701</v>
      </c>
    </row>
    <row r="347" spans="1:10">
      <c r="A347" s="16">
        <v>42905</v>
      </c>
      <c r="B347" s="14" t="s">
        <v>941</v>
      </c>
      <c r="C347" s="14" t="s">
        <v>187</v>
      </c>
      <c r="D347" s="14" t="s">
        <v>942</v>
      </c>
      <c r="E347" s="14">
        <v>1622.54</v>
      </c>
      <c r="F347" s="14">
        <v>1302.5</v>
      </c>
      <c r="G347" s="14" t="s">
        <v>2291</v>
      </c>
      <c r="H347" s="14">
        <v>72.5</v>
      </c>
      <c r="I347" s="14" t="s">
        <v>2292</v>
      </c>
      <c r="J347" s="14" t="s">
        <v>1193</v>
      </c>
    </row>
    <row r="348" spans="1:10">
      <c r="A348" s="16">
        <v>42886</v>
      </c>
      <c r="B348" s="14" t="s">
        <v>943</v>
      </c>
      <c r="C348" s="14" t="s">
        <v>22</v>
      </c>
      <c r="D348" s="14" t="s">
        <v>1634</v>
      </c>
      <c r="E348" s="14">
        <v>301.08999999999997</v>
      </c>
      <c r="F348" s="14">
        <v>257.8</v>
      </c>
      <c r="G348" s="14" t="s">
        <v>2291</v>
      </c>
      <c r="H348" s="14">
        <v>0</v>
      </c>
      <c r="I348" s="14" t="s">
        <v>2292</v>
      </c>
      <c r="J348" s="14" t="s">
        <v>21</v>
      </c>
    </row>
    <row r="349" spans="1:10">
      <c r="A349" s="16">
        <v>42871</v>
      </c>
      <c r="B349" s="14" t="s">
        <v>944</v>
      </c>
      <c r="C349" s="14" t="s">
        <v>945</v>
      </c>
      <c r="D349" s="14" t="s">
        <v>946</v>
      </c>
      <c r="E349" s="14">
        <v>479.96</v>
      </c>
      <c r="F349" s="14">
        <v>230</v>
      </c>
      <c r="G349" s="14" t="s">
        <v>2291</v>
      </c>
      <c r="H349" s="14">
        <v>181.88</v>
      </c>
      <c r="I349" s="14" t="s">
        <v>2292</v>
      </c>
      <c r="J349" s="14" t="s">
        <v>21</v>
      </c>
    </row>
    <row r="350" spans="1:10">
      <c r="A350" s="16">
        <v>42900</v>
      </c>
      <c r="B350" s="14" t="s">
        <v>947</v>
      </c>
      <c r="C350" s="14" t="s">
        <v>187</v>
      </c>
      <c r="D350" s="14" t="s">
        <v>948</v>
      </c>
      <c r="E350" s="14">
        <v>147.61000000000001</v>
      </c>
      <c r="F350" s="14">
        <v>125</v>
      </c>
      <c r="G350" s="14" t="s">
        <v>2291</v>
      </c>
      <c r="H350" s="14">
        <v>0</v>
      </c>
      <c r="I350" s="14" t="s">
        <v>2292</v>
      </c>
      <c r="J350" s="14" t="s">
        <v>189</v>
      </c>
    </row>
    <row r="351" spans="1:10">
      <c r="A351" s="16">
        <v>42825</v>
      </c>
      <c r="B351" s="14" t="s">
        <v>949</v>
      </c>
      <c r="C351" s="14" t="s">
        <v>187</v>
      </c>
      <c r="D351" s="14" t="s">
        <v>950</v>
      </c>
      <c r="E351" s="14">
        <v>2027.34</v>
      </c>
      <c r="F351" s="14">
        <v>1564.46</v>
      </c>
      <c r="G351" s="14" t="s">
        <v>2291</v>
      </c>
      <c r="H351" s="14">
        <v>176.25</v>
      </c>
      <c r="I351" s="14" t="s">
        <v>2292</v>
      </c>
      <c r="J351" s="14" t="s">
        <v>2167</v>
      </c>
    </row>
    <row r="352" spans="1:10">
      <c r="A352" s="16">
        <v>42893</v>
      </c>
      <c r="B352" s="14" t="s">
        <v>951</v>
      </c>
      <c r="C352" s="14" t="s">
        <v>2331</v>
      </c>
      <c r="D352" s="14" t="s">
        <v>952</v>
      </c>
      <c r="E352" s="14">
        <v>2788.5</v>
      </c>
      <c r="F352" s="14">
        <v>1742.22</v>
      </c>
      <c r="G352" s="14" t="s">
        <v>2291</v>
      </c>
      <c r="H352" s="14">
        <v>618.75</v>
      </c>
      <c r="I352" s="14" t="s">
        <v>2292</v>
      </c>
      <c r="J352" s="14" t="s">
        <v>1194</v>
      </c>
    </row>
    <row r="353" spans="1:10">
      <c r="A353" s="16">
        <v>42902</v>
      </c>
      <c r="B353" s="14" t="s">
        <v>953</v>
      </c>
      <c r="C353" s="14" t="s">
        <v>1556</v>
      </c>
      <c r="D353" s="14" t="s">
        <v>1557</v>
      </c>
      <c r="E353" s="14">
        <v>355.95</v>
      </c>
      <c r="F353" s="14">
        <v>301.02</v>
      </c>
      <c r="G353" s="14" t="s">
        <v>2291</v>
      </c>
      <c r="H353" s="14">
        <v>0</v>
      </c>
      <c r="I353" s="14" t="s">
        <v>2292</v>
      </c>
      <c r="J353" s="14" t="s">
        <v>2309</v>
      </c>
    </row>
    <row r="354" spans="1:10">
      <c r="A354" s="16">
        <v>42899</v>
      </c>
      <c r="B354" s="14" t="s">
        <v>954</v>
      </c>
      <c r="C354" s="14" t="s">
        <v>1461</v>
      </c>
      <c r="D354" s="14" t="s">
        <v>1462</v>
      </c>
      <c r="E354" s="14">
        <v>125.46</v>
      </c>
      <c r="F354" s="14">
        <v>106.25</v>
      </c>
      <c r="G354" s="14" t="s">
        <v>2291</v>
      </c>
      <c r="H354" s="14">
        <v>0</v>
      </c>
      <c r="I354" s="14" t="s">
        <v>2292</v>
      </c>
      <c r="J354" s="14" t="s">
        <v>2309</v>
      </c>
    </row>
    <row r="355" spans="1:10">
      <c r="A355" s="16">
        <v>42895</v>
      </c>
      <c r="B355" s="14" t="s">
        <v>955</v>
      </c>
      <c r="C355" s="14" t="s">
        <v>956</v>
      </c>
      <c r="D355" s="14" t="s">
        <v>957</v>
      </c>
      <c r="E355" s="14">
        <v>719.11</v>
      </c>
      <c r="F355" s="14">
        <v>608.80999999999995</v>
      </c>
      <c r="G355" s="14" t="s">
        <v>2291</v>
      </c>
      <c r="H355" s="14">
        <v>0</v>
      </c>
      <c r="I355" s="14" t="s">
        <v>2292</v>
      </c>
      <c r="J355" s="14" t="s">
        <v>2309</v>
      </c>
    </row>
    <row r="356" spans="1:10">
      <c r="A356" s="16">
        <v>42871</v>
      </c>
      <c r="B356" s="14" t="s">
        <v>958</v>
      </c>
      <c r="C356" s="14" t="s">
        <v>266</v>
      </c>
      <c r="D356" s="14" t="s">
        <v>267</v>
      </c>
      <c r="E356" s="14">
        <v>494.89</v>
      </c>
      <c r="F356" s="14">
        <v>242.82</v>
      </c>
      <c r="G356" s="14" t="s">
        <v>2291</v>
      </c>
      <c r="H356" s="14">
        <v>181.88</v>
      </c>
      <c r="I356" s="14" t="s">
        <v>2292</v>
      </c>
      <c r="J356" s="14" t="s">
        <v>2309</v>
      </c>
    </row>
    <row r="357" spans="1:10">
      <c r="A357" s="16">
        <v>42867</v>
      </c>
      <c r="B357" s="14" t="s">
        <v>959</v>
      </c>
      <c r="C357" s="14" t="s">
        <v>1303</v>
      </c>
      <c r="D357" s="14" t="s">
        <v>1304</v>
      </c>
      <c r="E357" s="14">
        <v>493.35</v>
      </c>
      <c r="F357" s="14">
        <v>242.82</v>
      </c>
      <c r="G357" s="14" t="s">
        <v>2291</v>
      </c>
      <c r="H357" s="14">
        <v>181.88</v>
      </c>
      <c r="I357" s="14" t="s">
        <v>2292</v>
      </c>
      <c r="J357" s="14" t="s">
        <v>2309</v>
      </c>
    </row>
    <row r="358" spans="1:10">
      <c r="A358" s="16">
        <v>42860</v>
      </c>
      <c r="B358" s="14" t="s">
        <v>960</v>
      </c>
      <c r="C358" s="14" t="s">
        <v>1416</v>
      </c>
      <c r="D358" s="14" t="s">
        <v>1417</v>
      </c>
      <c r="E358" s="14">
        <v>507.22</v>
      </c>
      <c r="F358" s="14">
        <v>185.94</v>
      </c>
      <c r="G358" s="14" t="s">
        <v>2291</v>
      </c>
      <c r="H358" s="14">
        <v>250</v>
      </c>
      <c r="I358" s="14" t="s">
        <v>2292</v>
      </c>
      <c r="J358" s="14" t="s">
        <v>2309</v>
      </c>
    </row>
    <row r="359" spans="1:10">
      <c r="A359" s="16">
        <v>42853</v>
      </c>
      <c r="B359" s="14" t="s">
        <v>961</v>
      </c>
      <c r="C359" s="14" t="s">
        <v>2495</v>
      </c>
      <c r="D359" s="14" t="s">
        <v>2496</v>
      </c>
      <c r="E359" s="14">
        <v>507.67</v>
      </c>
      <c r="F359" s="14">
        <v>185.94</v>
      </c>
      <c r="G359" s="14" t="s">
        <v>2291</v>
      </c>
      <c r="H359" s="14">
        <v>250</v>
      </c>
      <c r="I359" s="14" t="s">
        <v>2292</v>
      </c>
      <c r="J359" s="14" t="s">
        <v>2309</v>
      </c>
    </row>
    <row r="360" spans="1:10">
      <c r="A360" s="16">
        <v>42811</v>
      </c>
      <c r="B360" s="14" t="s">
        <v>265</v>
      </c>
      <c r="C360" s="14" t="s">
        <v>266</v>
      </c>
      <c r="D360" s="14" t="s">
        <v>267</v>
      </c>
      <c r="E360" s="14">
        <v>1039.8800000000001</v>
      </c>
      <c r="F360" s="14">
        <v>892.5</v>
      </c>
      <c r="G360" s="14" t="s">
        <v>2291</v>
      </c>
      <c r="H360" s="14">
        <v>0</v>
      </c>
      <c r="I360" s="14" t="s">
        <v>2292</v>
      </c>
      <c r="J360" s="14" t="s">
        <v>2309</v>
      </c>
    </row>
    <row r="361" spans="1:10">
      <c r="A361" s="16">
        <v>42782</v>
      </c>
      <c r="B361" s="14" t="s">
        <v>2494</v>
      </c>
      <c r="C361" s="14" t="s">
        <v>2495</v>
      </c>
      <c r="D361" s="14" t="s">
        <v>2496</v>
      </c>
      <c r="E361" s="14">
        <v>67.069999999999993</v>
      </c>
      <c r="F361" s="14">
        <v>57.38</v>
      </c>
      <c r="G361" s="14" t="s">
        <v>2291</v>
      </c>
      <c r="H361" s="14">
        <v>0</v>
      </c>
      <c r="I361" s="14" t="s">
        <v>2292</v>
      </c>
      <c r="J361" s="14" t="s">
        <v>2309</v>
      </c>
    </row>
    <row r="362" spans="1:10">
      <c r="A362" s="16">
        <v>42772</v>
      </c>
      <c r="B362" s="14" t="s">
        <v>2535</v>
      </c>
      <c r="C362" s="14" t="s">
        <v>2536</v>
      </c>
      <c r="D362" s="14" t="s">
        <v>2537</v>
      </c>
      <c r="E362" s="14">
        <v>186.52</v>
      </c>
      <c r="F362" s="14">
        <v>159.38</v>
      </c>
      <c r="G362" s="14" t="s">
        <v>2291</v>
      </c>
      <c r="H362" s="14">
        <v>0</v>
      </c>
      <c r="I362" s="14" t="s">
        <v>2292</v>
      </c>
      <c r="J362" s="14" t="s">
        <v>2309</v>
      </c>
    </row>
    <row r="363" spans="1:10">
      <c r="A363" s="16">
        <v>42753</v>
      </c>
      <c r="B363" s="14" t="s">
        <v>2</v>
      </c>
      <c r="C363" s="14" t="s">
        <v>2495</v>
      </c>
      <c r="D363" s="14" t="s">
        <v>2496</v>
      </c>
      <c r="E363" s="14">
        <v>2121.17</v>
      </c>
      <c r="F363" s="14">
        <v>1507.76</v>
      </c>
      <c r="G363" s="14" t="s">
        <v>2291</v>
      </c>
      <c r="H363" s="14">
        <v>316.25</v>
      </c>
      <c r="I363" s="14" t="s">
        <v>2292</v>
      </c>
      <c r="J363" s="14" t="s">
        <v>2309</v>
      </c>
    </row>
    <row r="364" spans="1:10">
      <c r="A364" s="16">
        <v>42732</v>
      </c>
      <c r="B364" s="14" t="s">
        <v>1302</v>
      </c>
      <c r="C364" s="14" t="s">
        <v>1303</v>
      </c>
      <c r="D364" s="14" t="s">
        <v>1304</v>
      </c>
      <c r="E364" s="14">
        <v>799.77</v>
      </c>
      <c r="F364" s="14">
        <v>692.75</v>
      </c>
      <c r="G364" s="14" t="s">
        <v>2291</v>
      </c>
      <c r="H364" s="14">
        <v>0</v>
      </c>
      <c r="I364" s="14" t="s">
        <v>2292</v>
      </c>
      <c r="J364" s="14" t="s">
        <v>2309</v>
      </c>
    </row>
    <row r="365" spans="1:10">
      <c r="A365" s="16">
        <v>42716</v>
      </c>
      <c r="B365" s="14" t="s">
        <v>1415</v>
      </c>
      <c r="C365" s="14" t="s">
        <v>1416</v>
      </c>
      <c r="D365" s="14" t="s">
        <v>1417</v>
      </c>
      <c r="E365" s="14">
        <v>1899.97</v>
      </c>
      <c r="F365" s="14">
        <v>1448.32</v>
      </c>
      <c r="G365" s="14" t="s">
        <v>2291</v>
      </c>
      <c r="H365" s="14">
        <v>185</v>
      </c>
      <c r="I365" s="14" t="s">
        <v>2292</v>
      </c>
      <c r="J365" s="14" t="s">
        <v>2309</v>
      </c>
    </row>
    <row r="366" spans="1:10">
      <c r="A366" s="16">
        <v>42709</v>
      </c>
      <c r="B366" s="14" t="s">
        <v>1460</v>
      </c>
      <c r="C366" s="14" t="s">
        <v>1461</v>
      </c>
      <c r="D366" s="14" t="s">
        <v>1462</v>
      </c>
      <c r="E366" s="14">
        <v>984.05</v>
      </c>
      <c r="F366" s="14">
        <v>844.69</v>
      </c>
      <c r="G366" s="14" t="s">
        <v>2291</v>
      </c>
      <c r="H366" s="14">
        <v>0</v>
      </c>
      <c r="I366" s="14" t="s">
        <v>2292</v>
      </c>
      <c r="J366" s="14" t="s">
        <v>2309</v>
      </c>
    </row>
    <row r="367" spans="1:10">
      <c r="A367" s="16">
        <v>42699</v>
      </c>
      <c r="B367" s="14" t="s">
        <v>1555</v>
      </c>
      <c r="C367" s="14" t="s">
        <v>1556</v>
      </c>
      <c r="D367" s="14" t="s">
        <v>1557</v>
      </c>
      <c r="E367" s="14">
        <v>652.99</v>
      </c>
      <c r="F367" s="14">
        <v>560.79</v>
      </c>
      <c r="G367" s="14" t="s">
        <v>2291</v>
      </c>
      <c r="H367" s="14">
        <v>0</v>
      </c>
      <c r="I367" s="14" t="s">
        <v>2292</v>
      </c>
      <c r="J367" s="14" t="s">
        <v>2309</v>
      </c>
    </row>
    <row r="368" spans="1:10">
      <c r="A368" s="16">
        <v>42878</v>
      </c>
      <c r="B368" s="14" t="s">
        <v>962</v>
      </c>
      <c r="C368" s="14" t="s">
        <v>2331</v>
      </c>
      <c r="D368" s="14" t="s">
        <v>963</v>
      </c>
      <c r="E368" s="14">
        <v>328.6</v>
      </c>
      <c r="F368" s="14">
        <v>281.25</v>
      </c>
      <c r="G368" s="14" t="s">
        <v>2291</v>
      </c>
      <c r="H368" s="14">
        <v>0</v>
      </c>
      <c r="I368" s="14" t="s">
        <v>2292</v>
      </c>
      <c r="J368" s="14" t="s">
        <v>2360</v>
      </c>
    </row>
    <row r="369" spans="1:10">
      <c r="A369" s="16">
        <v>42825</v>
      </c>
      <c r="B369" s="14" t="s">
        <v>964</v>
      </c>
      <c r="C369" s="14" t="s">
        <v>2331</v>
      </c>
      <c r="D369" s="14" t="s">
        <v>965</v>
      </c>
      <c r="E369" s="14">
        <v>511</v>
      </c>
      <c r="F369" s="14">
        <v>438.76</v>
      </c>
      <c r="G369" s="14" t="s">
        <v>2291</v>
      </c>
      <c r="H369" s="14">
        <v>0</v>
      </c>
      <c r="I369" s="14" t="s">
        <v>2292</v>
      </c>
      <c r="J369" s="14" t="s">
        <v>2360</v>
      </c>
    </row>
    <row r="370" spans="1:10">
      <c r="A370" s="16">
        <v>42814</v>
      </c>
      <c r="B370" s="14" t="s">
        <v>268</v>
      </c>
      <c r="C370" s="14" t="s">
        <v>2331</v>
      </c>
      <c r="D370" s="14" t="s">
        <v>2560</v>
      </c>
      <c r="E370" s="14">
        <v>937.05</v>
      </c>
      <c r="F370" s="14">
        <v>804.38</v>
      </c>
      <c r="G370" s="14" t="s">
        <v>2291</v>
      </c>
      <c r="H370" s="14">
        <v>0</v>
      </c>
      <c r="I370" s="14" t="s">
        <v>2292</v>
      </c>
      <c r="J370" s="14" t="s">
        <v>2360</v>
      </c>
    </row>
    <row r="371" spans="1:10">
      <c r="A371" s="16">
        <v>42793</v>
      </c>
      <c r="B371" s="14" t="s">
        <v>1509</v>
      </c>
      <c r="C371" s="14" t="s">
        <v>2331</v>
      </c>
      <c r="D371" s="14" t="s">
        <v>2361</v>
      </c>
      <c r="E371" s="14">
        <v>490.83</v>
      </c>
      <c r="F371" s="14">
        <v>420.01</v>
      </c>
      <c r="G371" s="14" t="s">
        <v>2291</v>
      </c>
      <c r="H371" s="14">
        <v>0</v>
      </c>
      <c r="I371" s="14" t="s">
        <v>2292</v>
      </c>
      <c r="J371" s="14" t="s">
        <v>2360</v>
      </c>
    </row>
    <row r="372" spans="1:10">
      <c r="A372" s="16">
        <v>42755</v>
      </c>
      <c r="B372" s="14" t="s">
        <v>2559</v>
      </c>
      <c r="C372" s="14" t="s">
        <v>2331</v>
      </c>
      <c r="D372" s="14" t="s">
        <v>2560</v>
      </c>
      <c r="E372" s="14">
        <v>179.91</v>
      </c>
      <c r="F372" s="14">
        <v>78.75</v>
      </c>
      <c r="G372" s="14" t="s">
        <v>2291</v>
      </c>
      <c r="H372" s="14">
        <v>75</v>
      </c>
      <c r="I372" s="14" t="s">
        <v>2292</v>
      </c>
      <c r="J372" s="14" t="s">
        <v>2360</v>
      </c>
    </row>
    <row r="373" spans="1:10">
      <c r="A373" s="16">
        <v>42705</v>
      </c>
      <c r="B373" s="14" t="s">
        <v>1482</v>
      </c>
      <c r="C373" s="14" t="s">
        <v>2331</v>
      </c>
      <c r="D373" s="14" t="s">
        <v>1483</v>
      </c>
      <c r="E373" s="14">
        <v>451.58</v>
      </c>
      <c r="F373" s="14">
        <v>388.13</v>
      </c>
      <c r="G373" s="14" t="s">
        <v>2291</v>
      </c>
      <c r="H373" s="14">
        <v>0</v>
      </c>
      <c r="I373" s="14" t="s">
        <v>2292</v>
      </c>
      <c r="J373" s="14" t="s">
        <v>2360</v>
      </c>
    </row>
    <row r="374" spans="1:10">
      <c r="A374" s="16">
        <v>42674</v>
      </c>
      <c r="B374" s="14" t="s">
        <v>1671</v>
      </c>
      <c r="C374" s="14" t="s">
        <v>2331</v>
      </c>
      <c r="D374" s="14" t="s">
        <v>1483</v>
      </c>
      <c r="E374" s="14">
        <v>137.9</v>
      </c>
      <c r="F374" s="14">
        <v>78.75</v>
      </c>
      <c r="G374" s="14" t="s">
        <v>2291</v>
      </c>
      <c r="H374" s="14">
        <v>37.5</v>
      </c>
      <c r="I374" s="14" t="s">
        <v>2292</v>
      </c>
      <c r="J374" s="14" t="s">
        <v>2360</v>
      </c>
    </row>
    <row r="375" spans="1:10">
      <c r="A375" s="16">
        <v>42187</v>
      </c>
      <c r="B375" s="14" t="s">
        <v>2359</v>
      </c>
      <c r="C375" s="14" t="s">
        <v>2331</v>
      </c>
      <c r="D375" s="14" t="s">
        <v>2361</v>
      </c>
      <c r="E375" s="14">
        <v>2418.92</v>
      </c>
      <c r="F375" s="14">
        <v>1655.49</v>
      </c>
      <c r="G375" s="14" t="s">
        <v>2291</v>
      </c>
      <c r="H375" s="14">
        <v>712</v>
      </c>
      <c r="I375" s="14" t="s">
        <v>2292</v>
      </c>
      <c r="J375" s="14" t="s">
        <v>2360</v>
      </c>
    </row>
    <row r="376" spans="1:10">
      <c r="A376" s="16">
        <v>41180</v>
      </c>
      <c r="B376" s="14" t="s">
        <v>2318</v>
      </c>
      <c r="C376" s="14">
        <v>15284.008528</v>
      </c>
      <c r="D376" s="14" t="s">
        <v>2362</v>
      </c>
      <c r="E376" s="14">
        <v>2515</v>
      </c>
      <c r="F376" s="14">
        <v>2083.91</v>
      </c>
      <c r="G376" s="14" t="s">
        <v>2291</v>
      </c>
      <c r="H376" s="14">
        <v>395.32</v>
      </c>
      <c r="I376" s="14" t="s">
        <v>2292</v>
      </c>
      <c r="J376" s="14" t="s">
        <v>2316</v>
      </c>
    </row>
    <row r="377" spans="1:10">
      <c r="A377" s="16">
        <v>41180</v>
      </c>
      <c r="B377" s="14" t="s">
        <v>2317</v>
      </c>
      <c r="C377" s="14">
        <v>15284.008613</v>
      </c>
      <c r="D377" s="14" t="s">
        <v>2363</v>
      </c>
      <c r="E377" s="14">
        <v>2375</v>
      </c>
      <c r="F377" s="14">
        <v>1948.44</v>
      </c>
      <c r="G377" s="14" t="s">
        <v>2291</v>
      </c>
      <c r="H377" s="14">
        <v>395.32</v>
      </c>
      <c r="I377" s="14" t="s">
        <v>2292</v>
      </c>
      <c r="J377" s="14" t="s">
        <v>2316</v>
      </c>
    </row>
    <row r="378" spans="1:10">
      <c r="A378" s="16">
        <v>41180</v>
      </c>
      <c r="B378" s="14" t="s">
        <v>2315</v>
      </c>
      <c r="C378" s="14">
        <v>15284.008610999999</v>
      </c>
      <c r="D378" s="14" t="s">
        <v>2364</v>
      </c>
      <c r="E378" s="14">
        <v>2780</v>
      </c>
      <c r="F378" s="14">
        <v>2406.65</v>
      </c>
      <c r="G378" s="14" t="s">
        <v>2291</v>
      </c>
      <c r="H378" s="14">
        <v>337.5</v>
      </c>
      <c r="I378" s="14" t="s">
        <v>2292</v>
      </c>
      <c r="J378" s="14" t="s">
        <v>2316</v>
      </c>
    </row>
    <row r="379" spans="1:10">
      <c r="A379" s="16">
        <v>42879</v>
      </c>
      <c r="B379" s="14" t="s">
        <v>966</v>
      </c>
      <c r="C379" s="14" t="s">
        <v>2331</v>
      </c>
      <c r="D379" s="14" t="s">
        <v>1550</v>
      </c>
      <c r="E379" s="14">
        <v>481.3</v>
      </c>
      <c r="F379" s="14">
        <v>230</v>
      </c>
      <c r="G379" s="14" t="s">
        <v>2291</v>
      </c>
      <c r="H379" s="14">
        <v>181.88</v>
      </c>
      <c r="I379" s="14" t="s">
        <v>2292</v>
      </c>
      <c r="J379" s="14" t="s">
        <v>1549</v>
      </c>
    </row>
    <row r="380" spans="1:10">
      <c r="A380" s="16">
        <v>42702</v>
      </c>
      <c r="B380" s="14" t="s">
        <v>1548</v>
      </c>
      <c r="C380" s="14" t="s">
        <v>2331</v>
      </c>
      <c r="D380" s="14" t="s">
        <v>1550</v>
      </c>
      <c r="E380" s="14">
        <v>361.87</v>
      </c>
      <c r="F380" s="14">
        <v>311.39999999999998</v>
      </c>
      <c r="G380" s="14" t="s">
        <v>2291</v>
      </c>
      <c r="H380" s="14">
        <v>0</v>
      </c>
      <c r="I380" s="14" t="s">
        <v>2292</v>
      </c>
      <c r="J380" s="14" t="s">
        <v>1549</v>
      </c>
    </row>
    <row r="381" spans="1:10">
      <c r="A381" s="16">
        <v>42886</v>
      </c>
      <c r="B381" s="14" t="s">
        <v>967</v>
      </c>
      <c r="C381" s="14" t="s">
        <v>968</v>
      </c>
      <c r="D381" s="14" t="s">
        <v>2522</v>
      </c>
      <c r="E381" s="14">
        <v>613.16</v>
      </c>
      <c r="F381" s="14">
        <v>562.5</v>
      </c>
      <c r="G381" s="14" t="s">
        <v>2291</v>
      </c>
      <c r="H381" s="14">
        <v>0</v>
      </c>
      <c r="I381" s="14" t="s">
        <v>2292</v>
      </c>
      <c r="J381" s="14" t="s">
        <v>1381</v>
      </c>
    </row>
    <row r="382" spans="1:10">
      <c r="A382" s="16">
        <v>42878</v>
      </c>
      <c r="B382" s="14" t="s">
        <v>969</v>
      </c>
      <c r="C382" s="14" t="s">
        <v>970</v>
      </c>
      <c r="D382" s="14" t="s">
        <v>971</v>
      </c>
      <c r="E382" s="14">
        <v>488</v>
      </c>
      <c r="F382" s="14">
        <v>196</v>
      </c>
      <c r="G382" s="14" t="s">
        <v>2291</v>
      </c>
      <c r="H382" s="14">
        <v>292</v>
      </c>
      <c r="I382" s="14" t="s">
        <v>2292</v>
      </c>
      <c r="J382" s="14" t="s">
        <v>1381</v>
      </c>
    </row>
    <row r="383" spans="1:10">
      <c r="A383" s="16">
        <v>42858</v>
      </c>
      <c r="B383" s="14" t="s">
        <v>972</v>
      </c>
      <c r="C383" s="14" t="s">
        <v>973</v>
      </c>
      <c r="D383" s="14" t="s">
        <v>974</v>
      </c>
      <c r="E383" s="14">
        <v>1057.93</v>
      </c>
      <c r="F383" s="14">
        <v>909.24</v>
      </c>
      <c r="G383" s="14" t="s">
        <v>2291</v>
      </c>
      <c r="H383" s="14">
        <v>0</v>
      </c>
      <c r="I383" s="14" t="s">
        <v>2292</v>
      </c>
      <c r="J383" s="14" t="s">
        <v>1381</v>
      </c>
    </row>
    <row r="384" spans="1:10">
      <c r="A384" s="16">
        <v>42857</v>
      </c>
      <c r="B384" s="14" t="s">
        <v>975</v>
      </c>
      <c r="C384" s="14" t="s">
        <v>976</v>
      </c>
      <c r="D384" s="14" t="s">
        <v>977</v>
      </c>
      <c r="E384" s="14">
        <v>808.95</v>
      </c>
      <c r="F384" s="14">
        <v>695</v>
      </c>
      <c r="G384" s="14" t="s">
        <v>2291</v>
      </c>
      <c r="H384" s="14">
        <v>0</v>
      </c>
      <c r="I384" s="14" t="s">
        <v>2292</v>
      </c>
      <c r="J384" s="14" t="s">
        <v>1381</v>
      </c>
    </row>
    <row r="385" spans="1:10">
      <c r="A385" s="16">
        <v>42849</v>
      </c>
      <c r="B385" s="14" t="s">
        <v>978</v>
      </c>
      <c r="C385" s="14" t="s">
        <v>1382</v>
      </c>
      <c r="D385" s="14" t="s">
        <v>2448</v>
      </c>
      <c r="E385" s="14">
        <v>349.74</v>
      </c>
      <c r="F385" s="14">
        <v>300</v>
      </c>
      <c r="G385" s="14" t="s">
        <v>2291</v>
      </c>
      <c r="H385" s="14">
        <v>0</v>
      </c>
      <c r="I385" s="14" t="s">
        <v>2292</v>
      </c>
      <c r="J385" s="14" t="s">
        <v>1381</v>
      </c>
    </row>
    <row r="386" spans="1:10">
      <c r="A386" s="16">
        <v>42823</v>
      </c>
      <c r="B386" s="14" t="s">
        <v>979</v>
      </c>
      <c r="C386" s="14" t="s">
        <v>1382</v>
      </c>
      <c r="D386" s="14" t="s">
        <v>2448</v>
      </c>
      <c r="E386" s="14">
        <v>1498.94</v>
      </c>
      <c r="F386" s="14">
        <v>1285</v>
      </c>
      <c r="G386" s="14" t="s">
        <v>2291</v>
      </c>
      <c r="H386" s="14">
        <v>0</v>
      </c>
      <c r="I386" s="14" t="s">
        <v>2292</v>
      </c>
      <c r="J386" s="14" t="s">
        <v>1381</v>
      </c>
    </row>
    <row r="387" spans="1:10">
      <c r="A387" s="16">
        <v>42723</v>
      </c>
      <c r="B387" s="14" t="s">
        <v>1380</v>
      </c>
      <c r="C387" s="14" t="s">
        <v>1382</v>
      </c>
      <c r="D387" s="14" t="s">
        <v>2448</v>
      </c>
      <c r="E387" s="14">
        <v>167.37</v>
      </c>
      <c r="F387" s="14">
        <v>70</v>
      </c>
      <c r="G387" s="14" t="s">
        <v>2291</v>
      </c>
      <c r="H387" s="14">
        <v>75</v>
      </c>
      <c r="I387" s="14" t="s">
        <v>2292</v>
      </c>
      <c r="J387" s="14" t="s">
        <v>1381</v>
      </c>
    </row>
    <row r="388" spans="1:10">
      <c r="A388" s="16">
        <v>42923</v>
      </c>
      <c r="B388" s="14" t="s">
        <v>980</v>
      </c>
      <c r="C388" s="14" t="s">
        <v>207</v>
      </c>
      <c r="D388" s="14" t="s">
        <v>208</v>
      </c>
      <c r="E388" s="14">
        <v>236.15</v>
      </c>
      <c r="F388" s="14">
        <v>200</v>
      </c>
      <c r="G388" s="14" t="s">
        <v>2291</v>
      </c>
      <c r="H388" s="14">
        <v>0</v>
      </c>
      <c r="I388" s="14" t="s">
        <v>2292</v>
      </c>
      <c r="J388" s="14" t="s">
        <v>2293</v>
      </c>
    </row>
    <row r="389" spans="1:10">
      <c r="A389" s="16">
        <v>42923</v>
      </c>
      <c r="B389" s="14" t="s">
        <v>981</v>
      </c>
      <c r="C389" s="14" t="s">
        <v>2243</v>
      </c>
      <c r="D389" s="14" t="s">
        <v>982</v>
      </c>
      <c r="E389" s="14">
        <v>715.48</v>
      </c>
      <c r="F389" s="14">
        <v>606.20000000000005</v>
      </c>
      <c r="G389" s="14" t="s">
        <v>2291</v>
      </c>
      <c r="H389" s="14">
        <v>0</v>
      </c>
      <c r="I389" s="14" t="s">
        <v>2292</v>
      </c>
      <c r="J389" s="14" t="s">
        <v>2293</v>
      </c>
    </row>
    <row r="390" spans="1:10">
      <c r="A390" s="16">
        <v>42923</v>
      </c>
      <c r="B390" s="14" t="s">
        <v>983</v>
      </c>
      <c r="C390" s="14" t="s">
        <v>2246</v>
      </c>
      <c r="D390" s="14" t="s">
        <v>984</v>
      </c>
      <c r="E390" s="14">
        <v>825.35</v>
      </c>
      <c r="F390" s="14">
        <v>699</v>
      </c>
      <c r="G390" s="14" t="s">
        <v>2291</v>
      </c>
      <c r="H390" s="14">
        <v>0</v>
      </c>
      <c r="I390" s="14" t="s">
        <v>2292</v>
      </c>
      <c r="J390" s="14" t="s">
        <v>2293</v>
      </c>
    </row>
    <row r="391" spans="1:10">
      <c r="A391" s="16">
        <v>42916</v>
      </c>
      <c r="B391" s="14" t="s">
        <v>985</v>
      </c>
      <c r="C391" s="14" t="s">
        <v>986</v>
      </c>
      <c r="D391" s="14" t="s">
        <v>205</v>
      </c>
      <c r="E391" s="14">
        <v>804.48</v>
      </c>
      <c r="F391" s="14">
        <v>556.20000000000005</v>
      </c>
      <c r="G391" s="14" t="s">
        <v>2291</v>
      </c>
      <c r="H391" s="14">
        <v>125</v>
      </c>
      <c r="I391" s="14" t="s">
        <v>2292</v>
      </c>
      <c r="J391" s="14" t="s">
        <v>2293</v>
      </c>
    </row>
    <row r="392" spans="1:10">
      <c r="A392" s="16">
        <v>42913</v>
      </c>
      <c r="B392" s="14" t="s">
        <v>987</v>
      </c>
      <c r="C392" s="14" t="s">
        <v>289</v>
      </c>
      <c r="D392" s="14" t="s">
        <v>290</v>
      </c>
      <c r="E392" s="14">
        <v>170.54</v>
      </c>
      <c r="F392" s="14">
        <v>70</v>
      </c>
      <c r="G392" s="14" t="s">
        <v>2291</v>
      </c>
      <c r="H392" s="14">
        <v>75</v>
      </c>
      <c r="I392" s="14" t="s">
        <v>2292</v>
      </c>
      <c r="J392" s="14" t="s">
        <v>2293</v>
      </c>
    </row>
    <row r="393" spans="1:10">
      <c r="A393" s="16">
        <v>42905</v>
      </c>
      <c r="B393" s="14" t="s">
        <v>988</v>
      </c>
      <c r="C393" s="14" t="s">
        <v>989</v>
      </c>
      <c r="D393" s="14" t="s">
        <v>990</v>
      </c>
      <c r="E393" s="14">
        <v>1222.51</v>
      </c>
      <c r="F393" s="14">
        <v>823.5</v>
      </c>
      <c r="G393" s="14" t="s">
        <v>2291</v>
      </c>
      <c r="H393" s="14">
        <v>212.5</v>
      </c>
      <c r="I393" s="14" t="s">
        <v>2292</v>
      </c>
      <c r="J393" s="14" t="s">
        <v>2293</v>
      </c>
    </row>
    <row r="394" spans="1:10">
      <c r="A394" s="16">
        <v>42895</v>
      </c>
      <c r="B394" s="14" t="s">
        <v>991</v>
      </c>
      <c r="C394" s="14" t="s">
        <v>287</v>
      </c>
      <c r="D394" s="14" t="s">
        <v>992</v>
      </c>
      <c r="E394" s="14">
        <v>423.74</v>
      </c>
      <c r="F394" s="14">
        <v>358.75</v>
      </c>
      <c r="G394" s="14" t="s">
        <v>2291</v>
      </c>
      <c r="H394" s="14">
        <v>0</v>
      </c>
      <c r="I394" s="14" t="s">
        <v>2292</v>
      </c>
      <c r="J394" s="14" t="s">
        <v>2293</v>
      </c>
    </row>
    <row r="395" spans="1:10">
      <c r="A395" s="16">
        <v>42894</v>
      </c>
      <c r="B395" s="14" t="s">
        <v>993</v>
      </c>
      <c r="C395" s="14" t="s">
        <v>202</v>
      </c>
      <c r="D395" s="14" t="s">
        <v>203</v>
      </c>
      <c r="E395" s="14">
        <v>177.36</v>
      </c>
      <c r="F395" s="14">
        <v>150</v>
      </c>
      <c r="G395" s="14" t="s">
        <v>2291</v>
      </c>
      <c r="H395" s="14">
        <v>0</v>
      </c>
      <c r="I395" s="14" t="s">
        <v>2292</v>
      </c>
      <c r="J395" s="14" t="s">
        <v>2293</v>
      </c>
    </row>
    <row r="396" spans="1:10">
      <c r="A396" s="16">
        <v>42891</v>
      </c>
      <c r="B396" s="14" t="s">
        <v>994</v>
      </c>
      <c r="C396" s="14" t="s">
        <v>995</v>
      </c>
      <c r="D396" s="14" t="s">
        <v>996</v>
      </c>
      <c r="E396" s="14">
        <v>2534.4899999999998</v>
      </c>
      <c r="F396" s="14">
        <v>1890.2</v>
      </c>
      <c r="G396" s="14" t="s">
        <v>2291</v>
      </c>
      <c r="H396" s="14">
        <v>260</v>
      </c>
      <c r="I396" s="14" t="s">
        <v>2292</v>
      </c>
      <c r="J396" s="14" t="s">
        <v>2293</v>
      </c>
    </row>
    <row r="397" spans="1:10">
      <c r="A397" s="16">
        <v>42882</v>
      </c>
      <c r="B397" s="14" t="s">
        <v>997</v>
      </c>
      <c r="C397" s="14" t="s">
        <v>207</v>
      </c>
      <c r="D397" s="14" t="s">
        <v>208</v>
      </c>
      <c r="E397" s="14">
        <v>1022.86</v>
      </c>
      <c r="F397" s="14">
        <v>875.8</v>
      </c>
      <c r="G397" s="14" t="s">
        <v>2291</v>
      </c>
      <c r="H397" s="14">
        <v>0</v>
      </c>
      <c r="I397" s="14" t="s">
        <v>2292</v>
      </c>
      <c r="J397" s="14" t="s">
        <v>2293</v>
      </c>
    </row>
    <row r="398" spans="1:10">
      <c r="A398" s="16">
        <v>42870</v>
      </c>
      <c r="B398" s="14" t="s">
        <v>998</v>
      </c>
      <c r="C398" s="14" t="s">
        <v>2169</v>
      </c>
      <c r="D398" s="14" t="s">
        <v>2170</v>
      </c>
      <c r="E398" s="14">
        <v>571.36</v>
      </c>
      <c r="F398" s="14">
        <v>491</v>
      </c>
      <c r="G398" s="14" t="s">
        <v>2291</v>
      </c>
      <c r="H398" s="14">
        <v>0</v>
      </c>
      <c r="I398" s="14" t="s">
        <v>2292</v>
      </c>
      <c r="J398" s="14" t="s">
        <v>2293</v>
      </c>
    </row>
    <row r="399" spans="1:10">
      <c r="A399" s="16">
        <v>42832</v>
      </c>
      <c r="B399" s="14" t="s">
        <v>999</v>
      </c>
      <c r="C399" s="14" t="s">
        <v>202</v>
      </c>
      <c r="D399" s="14" t="s">
        <v>203</v>
      </c>
      <c r="E399" s="14">
        <v>479.27</v>
      </c>
      <c r="F399" s="14">
        <v>411.8</v>
      </c>
      <c r="G399" s="14" t="s">
        <v>2291</v>
      </c>
      <c r="H399" s="14">
        <v>0</v>
      </c>
      <c r="I399" s="14" t="s">
        <v>2292</v>
      </c>
      <c r="J399" s="14" t="s">
        <v>2293</v>
      </c>
    </row>
    <row r="400" spans="1:10">
      <c r="A400" s="16">
        <v>42826</v>
      </c>
      <c r="B400" s="14" t="s">
        <v>1000</v>
      </c>
      <c r="C400" s="14" t="s">
        <v>1001</v>
      </c>
      <c r="D400" s="14" t="s">
        <v>1002</v>
      </c>
      <c r="E400" s="14">
        <v>442.57</v>
      </c>
      <c r="F400" s="14">
        <v>130</v>
      </c>
      <c r="G400" s="14" t="s">
        <v>2291</v>
      </c>
      <c r="H400" s="14">
        <v>250</v>
      </c>
      <c r="I400" s="14" t="s">
        <v>2292</v>
      </c>
      <c r="J400" s="14" t="s">
        <v>2293</v>
      </c>
    </row>
    <row r="401" spans="1:10">
      <c r="A401" s="16">
        <v>42825</v>
      </c>
      <c r="B401" s="14" t="s">
        <v>1003</v>
      </c>
      <c r="C401" s="14" t="s">
        <v>1001</v>
      </c>
      <c r="D401" s="14" t="s">
        <v>1002</v>
      </c>
      <c r="E401" s="14">
        <v>2640.6</v>
      </c>
      <c r="F401" s="14">
        <v>2026</v>
      </c>
      <c r="G401" s="14" t="s">
        <v>2291</v>
      </c>
      <c r="H401" s="14">
        <v>241.25</v>
      </c>
      <c r="I401" s="14" t="s">
        <v>2292</v>
      </c>
      <c r="J401" s="14" t="s">
        <v>2293</v>
      </c>
    </row>
    <row r="402" spans="1:10">
      <c r="A402" s="16">
        <v>42807</v>
      </c>
      <c r="B402" s="14" t="s">
        <v>269</v>
      </c>
      <c r="C402" s="14" t="s">
        <v>207</v>
      </c>
      <c r="D402" s="14" t="s">
        <v>208</v>
      </c>
      <c r="E402" s="14">
        <v>168.3</v>
      </c>
      <c r="F402" s="14">
        <v>70</v>
      </c>
      <c r="G402" s="14" t="s">
        <v>2291</v>
      </c>
      <c r="H402" s="14">
        <v>75</v>
      </c>
      <c r="I402" s="14" t="s">
        <v>2292</v>
      </c>
      <c r="J402" s="14" t="s">
        <v>2293</v>
      </c>
    </row>
    <row r="403" spans="1:10">
      <c r="A403" s="16">
        <v>42803</v>
      </c>
      <c r="B403" s="14" t="s">
        <v>270</v>
      </c>
      <c r="C403" s="14" t="s">
        <v>2398</v>
      </c>
      <c r="D403" s="14" t="s">
        <v>2399</v>
      </c>
      <c r="E403" s="14">
        <v>504</v>
      </c>
      <c r="F403" s="14">
        <v>160</v>
      </c>
      <c r="G403" s="14" t="s">
        <v>2291</v>
      </c>
      <c r="H403" s="14">
        <v>344</v>
      </c>
      <c r="I403" s="14" t="s">
        <v>2292</v>
      </c>
      <c r="J403" s="14" t="s">
        <v>2293</v>
      </c>
    </row>
    <row r="404" spans="1:10">
      <c r="A404" s="16">
        <v>42774</v>
      </c>
      <c r="B404" s="14" t="s">
        <v>2527</v>
      </c>
      <c r="C404" s="14" t="s">
        <v>1004</v>
      </c>
      <c r="D404" s="14" t="s">
        <v>2528</v>
      </c>
      <c r="E404" s="14">
        <v>751.53</v>
      </c>
      <c r="F404" s="14">
        <v>517.6</v>
      </c>
      <c r="G404" s="14" t="s">
        <v>2291</v>
      </c>
      <c r="H404" s="14">
        <v>125</v>
      </c>
      <c r="I404" s="14" t="s">
        <v>2292</v>
      </c>
      <c r="J404" s="14" t="s">
        <v>2293</v>
      </c>
    </row>
    <row r="405" spans="1:10">
      <c r="A405" s="16">
        <v>42773</v>
      </c>
      <c r="B405" s="14" t="s">
        <v>2529</v>
      </c>
      <c r="C405" s="14" t="s">
        <v>202</v>
      </c>
      <c r="D405" s="14" t="s">
        <v>203</v>
      </c>
      <c r="E405" s="14">
        <v>169.58</v>
      </c>
      <c r="F405" s="14">
        <v>70</v>
      </c>
      <c r="G405" s="14" t="s">
        <v>2291</v>
      </c>
      <c r="H405" s="14">
        <v>75</v>
      </c>
      <c r="I405" s="14" t="s">
        <v>2292</v>
      </c>
      <c r="J405" s="14" t="s">
        <v>2293</v>
      </c>
    </row>
    <row r="406" spans="1:10">
      <c r="A406" s="16">
        <v>42772</v>
      </c>
      <c r="B406" s="14" t="s">
        <v>2534</v>
      </c>
      <c r="C406" s="14" t="s">
        <v>284</v>
      </c>
      <c r="D406" s="14" t="s">
        <v>285</v>
      </c>
      <c r="E406" s="14">
        <v>805.78</v>
      </c>
      <c r="F406" s="14">
        <v>688.5</v>
      </c>
      <c r="G406" s="14" t="s">
        <v>2291</v>
      </c>
      <c r="H406" s="14">
        <v>0</v>
      </c>
      <c r="I406" s="14" t="s">
        <v>2292</v>
      </c>
      <c r="J406" s="14" t="s">
        <v>2293</v>
      </c>
    </row>
    <row r="407" spans="1:10">
      <c r="A407" s="16">
        <v>42754</v>
      </c>
      <c r="B407" s="14" t="s">
        <v>2564</v>
      </c>
      <c r="C407" s="14" t="s">
        <v>1321</v>
      </c>
      <c r="D407" s="14" t="s">
        <v>1322</v>
      </c>
      <c r="E407" s="14">
        <v>63.23</v>
      </c>
      <c r="F407" s="14">
        <v>54</v>
      </c>
      <c r="G407" s="14" t="s">
        <v>2291</v>
      </c>
      <c r="H407" s="14">
        <v>0</v>
      </c>
      <c r="I407" s="14" t="s">
        <v>2292</v>
      </c>
      <c r="J407" s="14" t="s">
        <v>2293</v>
      </c>
    </row>
    <row r="408" spans="1:10">
      <c r="A408" s="16">
        <v>42754</v>
      </c>
      <c r="B408" s="14" t="s">
        <v>2565</v>
      </c>
      <c r="C408" s="14" t="s">
        <v>2566</v>
      </c>
      <c r="D408" s="14" t="s">
        <v>2567</v>
      </c>
      <c r="E408" s="14">
        <v>287</v>
      </c>
      <c r="F408" s="14">
        <v>245</v>
      </c>
      <c r="G408" s="14" t="s">
        <v>2291</v>
      </c>
      <c r="H408" s="14">
        <v>42</v>
      </c>
      <c r="I408" s="14" t="s">
        <v>2292</v>
      </c>
      <c r="J408" s="14" t="s">
        <v>2293</v>
      </c>
    </row>
    <row r="409" spans="1:10">
      <c r="A409" s="16">
        <v>42739</v>
      </c>
      <c r="B409" s="14" t="s">
        <v>1246</v>
      </c>
      <c r="C409" s="14" t="s">
        <v>2169</v>
      </c>
      <c r="D409" s="14" t="s">
        <v>2170</v>
      </c>
      <c r="E409" s="14">
        <v>748.94</v>
      </c>
      <c r="F409" s="14">
        <v>648.79999999999995</v>
      </c>
      <c r="G409" s="14" t="s">
        <v>2291</v>
      </c>
      <c r="H409" s="14">
        <v>0</v>
      </c>
      <c r="I409" s="14" t="s">
        <v>2292</v>
      </c>
      <c r="J409" s="14" t="s">
        <v>2293</v>
      </c>
    </row>
    <row r="410" spans="1:10">
      <c r="A410" s="16">
        <v>42738</v>
      </c>
      <c r="B410" s="14" t="s">
        <v>1259</v>
      </c>
      <c r="C410" s="14" t="s">
        <v>1260</v>
      </c>
      <c r="D410" s="14" t="s">
        <v>1261</v>
      </c>
      <c r="E410" s="14">
        <v>592</v>
      </c>
      <c r="F410" s="14">
        <v>242</v>
      </c>
      <c r="G410" s="14" t="s">
        <v>2291</v>
      </c>
      <c r="H410" s="14">
        <v>350</v>
      </c>
      <c r="I410" s="14" t="s">
        <v>2292</v>
      </c>
      <c r="J410" s="14" t="s">
        <v>2293</v>
      </c>
    </row>
    <row r="411" spans="1:10">
      <c r="A411" s="16">
        <v>42731</v>
      </c>
      <c r="B411" s="14" t="s">
        <v>1318</v>
      </c>
      <c r="C411" s="14" t="s">
        <v>199</v>
      </c>
      <c r="D411" s="14" t="s">
        <v>200</v>
      </c>
      <c r="E411" s="14">
        <v>475.73</v>
      </c>
      <c r="F411" s="14">
        <v>230</v>
      </c>
      <c r="G411" s="14" t="s">
        <v>2291</v>
      </c>
      <c r="H411" s="14">
        <v>181.88</v>
      </c>
      <c r="I411" s="14" t="s">
        <v>2292</v>
      </c>
      <c r="J411" s="14" t="s">
        <v>2293</v>
      </c>
    </row>
    <row r="412" spans="1:10">
      <c r="A412" s="16">
        <v>42731</v>
      </c>
      <c r="B412" s="14" t="s">
        <v>1320</v>
      </c>
      <c r="C412" s="14" t="s">
        <v>1321</v>
      </c>
      <c r="D412" s="14" t="s">
        <v>1322</v>
      </c>
      <c r="E412" s="14">
        <v>1870.14</v>
      </c>
      <c r="F412" s="14">
        <v>1175.3699999999999</v>
      </c>
      <c r="G412" s="14" t="s">
        <v>2291</v>
      </c>
      <c r="H412" s="14">
        <v>443.75</v>
      </c>
      <c r="I412" s="14" t="s">
        <v>2292</v>
      </c>
      <c r="J412" s="14" t="s">
        <v>2293</v>
      </c>
    </row>
    <row r="413" spans="1:10">
      <c r="A413" s="16">
        <v>42723</v>
      </c>
      <c r="B413" s="14" t="s">
        <v>1367</v>
      </c>
      <c r="C413" s="14" t="s">
        <v>196</v>
      </c>
      <c r="D413" s="14" t="s">
        <v>197</v>
      </c>
      <c r="E413" s="14">
        <v>475.41</v>
      </c>
      <c r="F413" s="14">
        <v>230</v>
      </c>
      <c r="G413" s="14" t="s">
        <v>2291</v>
      </c>
      <c r="H413" s="14">
        <v>181.88</v>
      </c>
      <c r="I413" s="14" t="s">
        <v>2292</v>
      </c>
      <c r="J413" s="14" t="s">
        <v>2293</v>
      </c>
    </row>
    <row r="414" spans="1:10">
      <c r="A414" s="16">
        <v>42720</v>
      </c>
      <c r="B414" s="14" t="s">
        <v>1383</v>
      </c>
      <c r="C414" s="14" t="s">
        <v>289</v>
      </c>
      <c r="D414" s="14" t="s">
        <v>290</v>
      </c>
      <c r="E414" s="14">
        <v>1272.81</v>
      </c>
      <c r="F414" s="14">
        <v>1102.7</v>
      </c>
      <c r="G414" s="14" t="s">
        <v>2291</v>
      </c>
      <c r="H414" s="14">
        <v>0</v>
      </c>
      <c r="I414" s="14" t="s">
        <v>2292</v>
      </c>
      <c r="J414" s="14" t="s">
        <v>2293</v>
      </c>
    </row>
    <row r="415" spans="1:10" ht="24">
      <c r="A415" s="16">
        <v>42718</v>
      </c>
      <c r="B415" s="14" t="s">
        <v>1397</v>
      </c>
      <c r="C415" s="14" t="s">
        <v>1005</v>
      </c>
      <c r="D415" s="14" t="s">
        <v>293</v>
      </c>
      <c r="E415" s="14">
        <v>517.94000000000005</v>
      </c>
      <c r="F415" s="14">
        <v>445</v>
      </c>
      <c r="G415" s="14" t="s">
        <v>2291</v>
      </c>
      <c r="H415" s="14">
        <v>0</v>
      </c>
      <c r="I415" s="14" t="s">
        <v>2292</v>
      </c>
      <c r="J415" s="14" t="s">
        <v>2293</v>
      </c>
    </row>
    <row r="416" spans="1:10">
      <c r="A416" s="16">
        <v>42710</v>
      </c>
      <c r="B416" s="14" t="s">
        <v>1453</v>
      </c>
      <c r="C416" s="14" t="s">
        <v>2169</v>
      </c>
      <c r="D416" s="14" t="s">
        <v>2170</v>
      </c>
      <c r="E416" s="14">
        <v>125.24</v>
      </c>
      <c r="F416" s="14">
        <v>70</v>
      </c>
      <c r="G416" s="14" t="s">
        <v>2291</v>
      </c>
      <c r="H416" s="14">
        <v>37.5</v>
      </c>
      <c r="I416" s="14" t="s">
        <v>2292</v>
      </c>
      <c r="J416" s="14" t="s">
        <v>2293</v>
      </c>
    </row>
    <row r="417" spans="1:10">
      <c r="A417" s="16">
        <v>42709</v>
      </c>
      <c r="B417" s="14" t="s">
        <v>1468</v>
      </c>
      <c r="C417" s="14" t="s">
        <v>281</v>
      </c>
      <c r="D417" s="14" t="s">
        <v>282</v>
      </c>
      <c r="E417" s="14">
        <v>52.42</v>
      </c>
      <c r="F417" s="14">
        <v>45</v>
      </c>
      <c r="G417" s="14" t="s">
        <v>2291</v>
      </c>
      <c r="H417" s="14">
        <v>0</v>
      </c>
      <c r="I417" s="14" t="s">
        <v>2292</v>
      </c>
      <c r="J417" s="14" t="s">
        <v>2293</v>
      </c>
    </row>
    <row r="418" spans="1:10" ht="24">
      <c r="A418" s="16">
        <v>42893</v>
      </c>
      <c r="B418" s="14" t="s">
        <v>1006</v>
      </c>
      <c r="C418" s="14" t="s">
        <v>1007</v>
      </c>
      <c r="D418" s="14" t="s">
        <v>1008</v>
      </c>
      <c r="E418" s="14">
        <v>910.18</v>
      </c>
      <c r="F418" s="14">
        <v>770.63</v>
      </c>
      <c r="G418" s="14" t="s">
        <v>2291</v>
      </c>
      <c r="H418" s="14">
        <v>0</v>
      </c>
      <c r="I418" s="14" t="s">
        <v>2292</v>
      </c>
      <c r="J418" s="14" t="s">
        <v>2216</v>
      </c>
    </row>
    <row r="419" spans="1:10">
      <c r="A419" s="16">
        <v>42870</v>
      </c>
      <c r="B419" s="14" t="s">
        <v>1009</v>
      </c>
      <c r="C419" s="14" t="s">
        <v>5</v>
      </c>
      <c r="D419" s="14" t="s">
        <v>6</v>
      </c>
      <c r="E419" s="14">
        <v>524.38</v>
      </c>
      <c r="F419" s="14">
        <v>138.13</v>
      </c>
      <c r="G419" s="14" t="s">
        <v>2291</v>
      </c>
      <c r="H419" s="14">
        <v>312.5</v>
      </c>
      <c r="I419" s="14" t="s">
        <v>2292</v>
      </c>
      <c r="J419" s="14" t="s">
        <v>2217</v>
      </c>
    </row>
    <row r="420" spans="1:10">
      <c r="A420" s="16">
        <v>42857</v>
      </c>
      <c r="B420" s="14" t="s">
        <v>1010</v>
      </c>
      <c r="C420" s="14" t="s">
        <v>5</v>
      </c>
      <c r="D420" s="14" t="s">
        <v>6</v>
      </c>
      <c r="E420" s="14">
        <v>178.09</v>
      </c>
      <c r="F420" s="14">
        <v>153</v>
      </c>
      <c r="G420" s="14" t="s">
        <v>2291</v>
      </c>
      <c r="H420" s="14">
        <v>0</v>
      </c>
      <c r="I420" s="14" t="s">
        <v>2292</v>
      </c>
      <c r="J420" s="14" t="s">
        <v>2217</v>
      </c>
    </row>
    <row r="421" spans="1:10" ht="24">
      <c r="A421" s="16">
        <v>42851</v>
      </c>
      <c r="B421" s="14" t="s">
        <v>1011</v>
      </c>
      <c r="C421" s="14" t="s">
        <v>1012</v>
      </c>
      <c r="D421" s="14" t="s">
        <v>2487</v>
      </c>
      <c r="E421" s="14">
        <v>818.92</v>
      </c>
      <c r="F421" s="14">
        <v>702.56</v>
      </c>
      <c r="G421" s="14" t="s">
        <v>2291</v>
      </c>
      <c r="H421" s="14">
        <v>0</v>
      </c>
      <c r="I421" s="14" t="s">
        <v>2292</v>
      </c>
      <c r="J421" s="14" t="s">
        <v>2217</v>
      </c>
    </row>
    <row r="422" spans="1:10">
      <c r="A422" s="16">
        <v>42759</v>
      </c>
      <c r="B422" s="14" t="s">
        <v>2553</v>
      </c>
      <c r="C422" s="14" t="s">
        <v>2554</v>
      </c>
      <c r="D422" s="14" t="s">
        <v>2555</v>
      </c>
      <c r="E422" s="14">
        <v>497.24</v>
      </c>
      <c r="F422" s="14">
        <v>242.82</v>
      </c>
      <c r="G422" s="14" t="s">
        <v>2291</v>
      </c>
      <c r="H422" s="14">
        <v>181.88</v>
      </c>
      <c r="I422" s="14" t="s">
        <v>2292</v>
      </c>
      <c r="J422" s="14" t="s">
        <v>2217</v>
      </c>
    </row>
    <row r="423" spans="1:10">
      <c r="A423" s="16">
        <v>42796</v>
      </c>
      <c r="B423" s="14" t="s">
        <v>1522</v>
      </c>
      <c r="C423" s="14" t="s">
        <v>1516</v>
      </c>
      <c r="D423" s="14" t="s">
        <v>1523</v>
      </c>
      <c r="E423" s="14">
        <v>480.33</v>
      </c>
      <c r="F423" s="14">
        <v>230</v>
      </c>
      <c r="G423" s="14" t="s">
        <v>2291</v>
      </c>
      <c r="H423" s="14">
        <v>181.88</v>
      </c>
      <c r="I423" s="14" t="s">
        <v>2292</v>
      </c>
      <c r="J423" s="14" t="s">
        <v>1515</v>
      </c>
    </row>
    <row r="424" spans="1:10">
      <c r="A424" s="16">
        <v>42795</v>
      </c>
      <c r="B424" s="14" t="s">
        <v>1514</v>
      </c>
      <c r="C424" s="14" t="s">
        <v>1516</v>
      </c>
      <c r="D424" s="14" t="s">
        <v>1517</v>
      </c>
      <c r="E424" s="14">
        <v>1477.17</v>
      </c>
      <c r="F424" s="14">
        <v>787</v>
      </c>
      <c r="G424" s="14" t="s">
        <v>2291</v>
      </c>
      <c r="H424" s="14">
        <v>478.75</v>
      </c>
      <c r="I424" s="14" t="s">
        <v>2292</v>
      </c>
      <c r="J424" s="14" t="s">
        <v>1515</v>
      </c>
    </row>
    <row r="425" spans="1:10">
      <c r="A425" s="16">
        <v>42909</v>
      </c>
      <c r="B425" s="14" t="s">
        <v>1013</v>
      </c>
      <c r="C425" s="14" t="s">
        <v>1419</v>
      </c>
      <c r="D425" s="14" t="s">
        <v>1014</v>
      </c>
      <c r="E425" s="14">
        <v>187.52</v>
      </c>
      <c r="F425" s="14">
        <v>159.38</v>
      </c>
      <c r="G425" s="14" t="s">
        <v>2291</v>
      </c>
      <c r="H425" s="14">
        <v>0</v>
      </c>
      <c r="I425" s="14" t="s">
        <v>2292</v>
      </c>
      <c r="J425" s="14" t="s">
        <v>2218</v>
      </c>
    </row>
    <row r="426" spans="1:10">
      <c r="A426" s="16">
        <v>42906</v>
      </c>
      <c r="B426" s="14" t="s">
        <v>1015</v>
      </c>
      <c r="C426" s="14" t="s">
        <v>1016</v>
      </c>
      <c r="D426" s="14" t="s">
        <v>1017</v>
      </c>
      <c r="E426" s="14">
        <v>150.44999999999999</v>
      </c>
      <c r="F426" s="14">
        <v>127.5</v>
      </c>
      <c r="G426" s="14" t="s">
        <v>2291</v>
      </c>
      <c r="H426" s="14">
        <v>0</v>
      </c>
      <c r="I426" s="14" t="s">
        <v>2292</v>
      </c>
      <c r="J426" s="14" t="s">
        <v>2218</v>
      </c>
    </row>
    <row r="427" spans="1:10">
      <c r="A427" s="16">
        <v>42895</v>
      </c>
      <c r="B427" s="14" t="s">
        <v>1018</v>
      </c>
      <c r="C427" s="14" t="s">
        <v>1655</v>
      </c>
      <c r="D427" s="14" t="s">
        <v>1656</v>
      </c>
      <c r="E427" s="14">
        <v>57.1</v>
      </c>
      <c r="F427" s="14">
        <v>47.81</v>
      </c>
      <c r="G427" s="14" t="s">
        <v>2291</v>
      </c>
      <c r="H427" s="14">
        <v>0</v>
      </c>
      <c r="I427" s="14" t="s">
        <v>2292</v>
      </c>
      <c r="J427" s="14" t="s">
        <v>2218</v>
      </c>
    </row>
    <row r="428" spans="1:10">
      <c r="A428" s="16">
        <v>42888</v>
      </c>
      <c r="B428" s="14" t="s">
        <v>1019</v>
      </c>
      <c r="C428" s="14" t="s">
        <v>1020</v>
      </c>
      <c r="D428" s="14" t="s">
        <v>1021</v>
      </c>
      <c r="E428" s="14">
        <v>1020.4</v>
      </c>
      <c r="F428" s="14">
        <v>865.94</v>
      </c>
      <c r="G428" s="14" t="s">
        <v>2291</v>
      </c>
      <c r="H428" s="14">
        <v>0</v>
      </c>
      <c r="I428" s="14" t="s">
        <v>2292</v>
      </c>
      <c r="J428" s="14" t="s">
        <v>2218</v>
      </c>
    </row>
    <row r="429" spans="1:10">
      <c r="A429" s="16">
        <v>42882</v>
      </c>
      <c r="B429" s="14" t="s">
        <v>1022</v>
      </c>
      <c r="C429" s="14" t="s">
        <v>272</v>
      </c>
      <c r="D429" s="14" t="s">
        <v>273</v>
      </c>
      <c r="E429" s="14">
        <v>122.85</v>
      </c>
      <c r="F429" s="14">
        <v>105.19</v>
      </c>
      <c r="G429" s="14" t="s">
        <v>2291</v>
      </c>
      <c r="H429" s="14">
        <v>0</v>
      </c>
      <c r="I429" s="14" t="s">
        <v>2292</v>
      </c>
      <c r="J429" s="14" t="s">
        <v>2218</v>
      </c>
    </row>
    <row r="430" spans="1:10">
      <c r="A430" s="16">
        <v>42879</v>
      </c>
      <c r="B430" s="14" t="s">
        <v>1023</v>
      </c>
      <c r="C430" s="14" t="s">
        <v>2541</v>
      </c>
      <c r="D430" s="14" t="s">
        <v>2542</v>
      </c>
      <c r="E430" s="14">
        <v>174.52</v>
      </c>
      <c r="F430" s="14">
        <v>74.38</v>
      </c>
      <c r="G430" s="14" t="s">
        <v>2291</v>
      </c>
      <c r="H430" s="14">
        <v>75</v>
      </c>
      <c r="I430" s="14" t="s">
        <v>2292</v>
      </c>
      <c r="J430" s="14" t="s">
        <v>2218</v>
      </c>
    </row>
    <row r="431" spans="1:10">
      <c r="A431" s="16">
        <v>42804</v>
      </c>
      <c r="B431" s="14" t="s">
        <v>271</v>
      </c>
      <c r="C431" s="14" t="s">
        <v>272</v>
      </c>
      <c r="D431" s="14" t="s">
        <v>273</v>
      </c>
      <c r="E431" s="14">
        <v>8650.2900000000009</v>
      </c>
      <c r="F431" s="14">
        <v>4811.32</v>
      </c>
      <c r="G431" s="14" t="s">
        <v>2291</v>
      </c>
      <c r="H431" s="14">
        <v>2703.75</v>
      </c>
      <c r="I431" s="14" t="s">
        <v>2292</v>
      </c>
      <c r="J431" s="14" t="s">
        <v>2218</v>
      </c>
    </row>
    <row r="432" spans="1:10">
      <c r="A432" s="16">
        <v>42782</v>
      </c>
      <c r="B432" s="14" t="s">
        <v>2493</v>
      </c>
      <c r="C432" s="14" t="s">
        <v>1655</v>
      </c>
      <c r="D432" s="14" t="s">
        <v>1656</v>
      </c>
      <c r="E432" s="14">
        <v>122.97</v>
      </c>
      <c r="F432" s="14">
        <v>105.19</v>
      </c>
      <c r="G432" s="14" t="s">
        <v>2291</v>
      </c>
      <c r="H432" s="14">
        <v>0</v>
      </c>
      <c r="I432" s="14" t="s">
        <v>2292</v>
      </c>
      <c r="J432" s="14" t="s">
        <v>2218</v>
      </c>
    </row>
    <row r="433" spans="1:10">
      <c r="A433" s="16">
        <v>42740</v>
      </c>
      <c r="B433" s="14" t="s">
        <v>1238</v>
      </c>
      <c r="C433" s="14" t="s">
        <v>300</v>
      </c>
      <c r="D433" s="14" t="s">
        <v>301</v>
      </c>
      <c r="E433" s="14">
        <v>172.37</v>
      </c>
      <c r="F433" s="14">
        <v>74.38</v>
      </c>
      <c r="G433" s="14" t="s">
        <v>2291</v>
      </c>
      <c r="H433" s="14">
        <v>75</v>
      </c>
      <c r="I433" s="14" t="s">
        <v>2292</v>
      </c>
      <c r="J433" s="14" t="s">
        <v>2218</v>
      </c>
    </row>
    <row r="434" spans="1:10">
      <c r="A434" s="16">
        <v>42724</v>
      </c>
      <c r="B434" s="14" t="s">
        <v>1361</v>
      </c>
      <c r="C434" s="14" t="s">
        <v>1362</v>
      </c>
      <c r="D434" s="14" t="s">
        <v>1363</v>
      </c>
      <c r="E434" s="14">
        <v>172.91</v>
      </c>
      <c r="F434" s="14">
        <v>74.38</v>
      </c>
      <c r="G434" s="14" t="s">
        <v>2291</v>
      </c>
      <c r="H434" s="14">
        <v>75</v>
      </c>
      <c r="I434" s="14" t="s">
        <v>2292</v>
      </c>
      <c r="J434" s="14" t="s">
        <v>2218</v>
      </c>
    </row>
    <row r="435" spans="1:10">
      <c r="A435" s="16">
        <v>42871</v>
      </c>
      <c r="B435" s="14" t="s">
        <v>1024</v>
      </c>
      <c r="C435" s="14" t="s">
        <v>306</v>
      </c>
      <c r="D435" s="14" t="s">
        <v>1025</v>
      </c>
      <c r="E435" s="14">
        <v>369.25</v>
      </c>
      <c r="F435" s="14">
        <v>216.26</v>
      </c>
      <c r="G435" s="14" t="s">
        <v>2291</v>
      </c>
      <c r="H435" s="14">
        <v>100.63</v>
      </c>
      <c r="I435" s="14" t="s">
        <v>2292</v>
      </c>
      <c r="J435" s="14" t="s">
        <v>2365</v>
      </c>
    </row>
    <row r="436" spans="1:10">
      <c r="A436" s="16">
        <v>42871</v>
      </c>
      <c r="B436" s="14" t="s">
        <v>1026</v>
      </c>
      <c r="C436" s="14" t="s">
        <v>304</v>
      </c>
      <c r="D436" s="14" t="s">
        <v>1027</v>
      </c>
      <c r="E436" s="14">
        <v>369.25</v>
      </c>
      <c r="F436" s="14">
        <v>216.26</v>
      </c>
      <c r="G436" s="14" t="s">
        <v>2291</v>
      </c>
      <c r="H436" s="14">
        <v>100.63</v>
      </c>
      <c r="I436" s="14" t="s">
        <v>2292</v>
      </c>
      <c r="J436" s="14" t="s">
        <v>2365</v>
      </c>
    </row>
    <row r="437" spans="1:10">
      <c r="A437" s="16">
        <v>42825</v>
      </c>
      <c r="B437" s="14" t="s">
        <v>1028</v>
      </c>
      <c r="C437" s="14" t="s">
        <v>1029</v>
      </c>
      <c r="D437" s="14" t="s">
        <v>1030</v>
      </c>
      <c r="E437" s="14">
        <v>55.69</v>
      </c>
      <c r="F437" s="14">
        <v>47.81</v>
      </c>
      <c r="G437" s="14" t="s">
        <v>2291</v>
      </c>
      <c r="H437" s="14">
        <v>0</v>
      </c>
      <c r="I437" s="14" t="s">
        <v>2292</v>
      </c>
      <c r="J437" s="14" t="s">
        <v>2365</v>
      </c>
    </row>
    <row r="438" spans="1:10">
      <c r="A438" s="16">
        <v>42718</v>
      </c>
      <c r="B438" s="14" t="s">
        <v>1398</v>
      </c>
      <c r="C438" s="14"/>
      <c r="D438" s="14" t="s">
        <v>1400</v>
      </c>
      <c r="E438" s="14">
        <v>378.27</v>
      </c>
      <c r="F438" s="14">
        <v>12.5</v>
      </c>
      <c r="G438" s="14" t="s">
        <v>2291</v>
      </c>
      <c r="H438" s="14">
        <v>312.5</v>
      </c>
      <c r="I438" s="14" t="s">
        <v>2292</v>
      </c>
      <c r="J438" s="14" t="s">
        <v>1399</v>
      </c>
    </row>
    <row r="439" spans="1:10">
      <c r="A439" s="16">
        <v>42718</v>
      </c>
      <c r="B439" s="14" t="s">
        <v>1401</v>
      </c>
      <c r="C439" s="14"/>
      <c r="D439" s="14" t="s">
        <v>1402</v>
      </c>
      <c r="E439" s="14">
        <v>378.27</v>
      </c>
      <c r="F439" s="14">
        <v>12.5</v>
      </c>
      <c r="G439" s="14" t="s">
        <v>2291</v>
      </c>
      <c r="H439" s="14">
        <v>312.5</v>
      </c>
      <c r="I439" s="14" t="s">
        <v>2292</v>
      </c>
      <c r="J439" s="14" t="s">
        <v>1399</v>
      </c>
    </row>
    <row r="440" spans="1:10" ht="24">
      <c r="A440" s="16">
        <v>42913</v>
      </c>
      <c r="B440" s="14" t="s">
        <v>1031</v>
      </c>
      <c r="C440" s="14" t="s">
        <v>309</v>
      </c>
      <c r="D440" s="14" t="s">
        <v>310</v>
      </c>
      <c r="E440" s="14">
        <v>147.02000000000001</v>
      </c>
      <c r="F440" s="14">
        <v>125</v>
      </c>
      <c r="G440" s="14" t="s">
        <v>2291</v>
      </c>
      <c r="H440" s="14">
        <v>0</v>
      </c>
      <c r="I440" s="14" t="s">
        <v>2292</v>
      </c>
      <c r="J440" s="14" t="s">
        <v>2400</v>
      </c>
    </row>
    <row r="441" spans="1:10" ht="24">
      <c r="A441" s="16">
        <v>42905</v>
      </c>
      <c r="B441" s="14" t="s">
        <v>1032</v>
      </c>
      <c r="C441" s="14" t="s">
        <v>1033</v>
      </c>
      <c r="D441" s="14" t="s">
        <v>1034</v>
      </c>
      <c r="E441" s="14">
        <v>495.24</v>
      </c>
      <c r="F441" s="14">
        <v>419.69</v>
      </c>
      <c r="G441" s="14" t="s">
        <v>2291</v>
      </c>
      <c r="H441" s="14">
        <v>0</v>
      </c>
      <c r="I441" s="14" t="s">
        <v>2292</v>
      </c>
      <c r="J441" s="14" t="s">
        <v>2173</v>
      </c>
    </row>
    <row r="442" spans="1:10">
      <c r="A442" s="16">
        <v>42844</v>
      </c>
      <c r="B442" s="14" t="s">
        <v>1035</v>
      </c>
      <c r="C442" s="14" t="s">
        <v>312</v>
      </c>
      <c r="D442" s="14" t="s">
        <v>313</v>
      </c>
      <c r="E442" s="14">
        <v>525.14</v>
      </c>
      <c r="F442" s="14">
        <v>138.13</v>
      </c>
      <c r="G442" s="14" t="s">
        <v>2291</v>
      </c>
      <c r="H442" s="14">
        <v>312.5</v>
      </c>
      <c r="I442" s="14" t="s">
        <v>2292</v>
      </c>
      <c r="J442" s="14" t="s">
        <v>2173</v>
      </c>
    </row>
    <row r="443" spans="1:10">
      <c r="A443" s="16">
        <v>42814</v>
      </c>
      <c r="B443" s="14" t="s">
        <v>274</v>
      </c>
      <c r="C443" s="14" t="s">
        <v>2174</v>
      </c>
      <c r="D443" s="14" t="s">
        <v>2175</v>
      </c>
      <c r="E443" s="14">
        <v>580.65</v>
      </c>
      <c r="F443" s="14">
        <v>185.94</v>
      </c>
      <c r="G443" s="14" t="s">
        <v>2291</v>
      </c>
      <c r="H443" s="14">
        <v>312.5</v>
      </c>
      <c r="I443" s="14" t="s">
        <v>2292</v>
      </c>
      <c r="J443" s="14" t="s">
        <v>2173</v>
      </c>
    </row>
    <row r="444" spans="1:10">
      <c r="A444" s="16">
        <v>42718</v>
      </c>
      <c r="B444" s="14" t="s">
        <v>1403</v>
      </c>
      <c r="C444" s="14" t="s">
        <v>2174</v>
      </c>
      <c r="D444" s="14" t="s">
        <v>2175</v>
      </c>
      <c r="E444" s="14">
        <v>115.66</v>
      </c>
      <c r="F444" s="14">
        <v>74.38</v>
      </c>
      <c r="G444" s="14" t="s">
        <v>2291</v>
      </c>
      <c r="H444" s="14">
        <v>25</v>
      </c>
      <c r="I444" s="14" t="s">
        <v>2292</v>
      </c>
      <c r="J444" s="14" t="s">
        <v>2173</v>
      </c>
    </row>
    <row r="445" spans="1:10">
      <c r="A445" s="16">
        <v>42611</v>
      </c>
      <c r="B445" s="14" t="s">
        <v>311</v>
      </c>
      <c r="C445" s="14" t="s">
        <v>312</v>
      </c>
      <c r="D445" s="14" t="s">
        <v>313</v>
      </c>
      <c r="E445" s="14">
        <v>2649.22</v>
      </c>
      <c r="F445" s="14">
        <v>2056.41</v>
      </c>
      <c r="G445" s="14" t="s">
        <v>2291</v>
      </c>
      <c r="H445" s="14">
        <v>138.75</v>
      </c>
      <c r="I445" s="14" t="s">
        <v>2292</v>
      </c>
      <c r="J445" s="14" t="s">
        <v>2173</v>
      </c>
    </row>
    <row r="446" spans="1:10">
      <c r="A446" s="16">
        <v>42920</v>
      </c>
      <c r="B446" s="14" t="s">
        <v>1036</v>
      </c>
      <c r="C446" s="14" t="s">
        <v>1037</v>
      </c>
      <c r="D446" s="14" t="s">
        <v>1038</v>
      </c>
      <c r="E446" s="14">
        <v>1154.5</v>
      </c>
      <c r="F446" s="14">
        <v>975.15</v>
      </c>
      <c r="G446" s="14" t="s">
        <v>2291</v>
      </c>
      <c r="H446" s="14">
        <v>0</v>
      </c>
      <c r="I446" s="14" t="s">
        <v>2292</v>
      </c>
      <c r="J446" s="14" t="s">
        <v>2219</v>
      </c>
    </row>
    <row r="447" spans="1:10" ht="24">
      <c r="A447" s="16">
        <v>42899</v>
      </c>
      <c r="B447" s="14" t="s">
        <v>1039</v>
      </c>
      <c r="C447" s="14" t="s">
        <v>1040</v>
      </c>
      <c r="D447" s="14" t="s">
        <v>2220</v>
      </c>
      <c r="E447" s="14">
        <v>641.35</v>
      </c>
      <c r="F447" s="14">
        <v>261.25</v>
      </c>
      <c r="G447" s="14" t="s">
        <v>2291</v>
      </c>
      <c r="H447" s="14">
        <v>281.88</v>
      </c>
      <c r="I447" s="14" t="s">
        <v>2292</v>
      </c>
      <c r="J447" s="14" t="s">
        <v>2219</v>
      </c>
    </row>
    <row r="448" spans="1:10">
      <c r="A448" s="16">
        <v>42842</v>
      </c>
      <c r="B448" s="14" t="s">
        <v>1041</v>
      </c>
      <c r="C448" s="14" t="s">
        <v>1042</v>
      </c>
      <c r="D448" s="14" t="s">
        <v>1043</v>
      </c>
      <c r="E448" s="14">
        <v>952</v>
      </c>
      <c r="F448" s="14">
        <v>815.63</v>
      </c>
      <c r="G448" s="14" t="s">
        <v>2291</v>
      </c>
      <c r="H448" s="14">
        <v>0</v>
      </c>
      <c r="I448" s="14" t="s">
        <v>2292</v>
      </c>
      <c r="J448" s="14" t="s">
        <v>2219</v>
      </c>
    </row>
    <row r="449" spans="1:10" ht="24">
      <c r="A449" s="16">
        <v>41380</v>
      </c>
      <c r="B449" s="14" t="s">
        <v>2221</v>
      </c>
      <c r="C449" s="14" t="s">
        <v>1044</v>
      </c>
      <c r="D449" s="14" t="s">
        <v>2222</v>
      </c>
      <c r="E449" s="14">
        <v>510</v>
      </c>
      <c r="F449" s="14">
        <v>182.82</v>
      </c>
      <c r="G449" s="14" t="s">
        <v>2291</v>
      </c>
      <c r="H449" s="14">
        <v>312.5</v>
      </c>
      <c r="I449" s="14" t="s">
        <v>2292</v>
      </c>
      <c r="J449" s="14" t="s">
        <v>2219</v>
      </c>
    </row>
    <row r="450" spans="1:10" ht="24">
      <c r="A450" s="16">
        <v>41321</v>
      </c>
      <c r="B450" s="14" t="s">
        <v>2223</v>
      </c>
      <c r="C450" s="14" t="s">
        <v>1040</v>
      </c>
      <c r="D450" s="14" t="s">
        <v>2220</v>
      </c>
      <c r="E450" s="14">
        <v>1695</v>
      </c>
      <c r="F450" s="14">
        <v>1650.14</v>
      </c>
      <c r="G450" s="14" t="s">
        <v>2291</v>
      </c>
      <c r="H450" s="14">
        <v>0</v>
      </c>
      <c r="I450" s="14" t="s">
        <v>2292</v>
      </c>
      <c r="J450" s="14" t="s">
        <v>2219</v>
      </c>
    </row>
    <row r="451" spans="1:10">
      <c r="A451" s="16">
        <v>42874</v>
      </c>
      <c r="B451" s="14" t="s">
        <v>1045</v>
      </c>
      <c r="C451" s="14" t="s">
        <v>1642</v>
      </c>
      <c r="D451" s="14" t="s">
        <v>1046</v>
      </c>
      <c r="E451" s="14">
        <v>175.15</v>
      </c>
      <c r="F451" s="14">
        <v>150</v>
      </c>
      <c r="G451" s="14" t="s">
        <v>2291</v>
      </c>
      <c r="H451" s="14">
        <v>0</v>
      </c>
      <c r="I451" s="14" t="s">
        <v>2292</v>
      </c>
      <c r="J451" s="14" t="s">
        <v>2224</v>
      </c>
    </row>
    <row r="452" spans="1:10">
      <c r="A452" s="16">
        <v>42822</v>
      </c>
      <c r="B452" s="14" t="s">
        <v>1047</v>
      </c>
      <c r="C452" s="14" t="s">
        <v>1048</v>
      </c>
      <c r="D452" s="14" t="s">
        <v>1049</v>
      </c>
      <c r="E452" s="14">
        <v>116.79</v>
      </c>
      <c r="F452" s="14">
        <v>100</v>
      </c>
      <c r="G452" s="14" t="s">
        <v>2291</v>
      </c>
      <c r="H452" s="14">
        <v>0</v>
      </c>
      <c r="I452" s="14" t="s">
        <v>2292</v>
      </c>
      <c r="J452" s="14" t="s">
        <v>2224</v>
      </c>
    </row>
    <row r="453" spans="1:10">
      <c r="A453" s="16">
        <v>42776</v>
      </c>
      <c r="B453" s="14" t="s">
        <v>2520</v>
      </c>
      <c r="C453" s="14" t="s">
        <v>1638</v>
      </c>
      <c r="D453" s="14" t="s">
        <v>1639</v>
      </c>
      <c r="E453" s="14">
        <v>145.96</v>
      </c>
      <c r="F453" s="14">
        <v>125</v>
      </c>
      <c r="G453" s="14" t="s">
        <v>2291</v>
      </c>
      <c r="H453" s="14">
        <v>0</v>
      </c>
      <c r="I453" s="14" t="s">
        <v>2292</v>
      </c>
      <c r="J453" s="14" t="s">
        <v>2224</v>
      </c>
    </row>
    <row r="454" spans="1:10">
      <c r="A454" s="16">
        <v>42682</v>
      </c>
      <c r="B454" s="14" t="s">
        <v>1637</v>
      </c>
      <c r="C454" s="14" t="s">
        <v>1638</v>
      </c>
      <c r="D454" s="14" t="s">
        <v>1639</v>
      </c>
      <c r="E454" s="14">
        <v>466.49</v>
      </c>
      <c r="F454" s="14">
        <v>81.25</v>
      </c>
      <c r="G454" s="14" t="s">
        <v>2291</v>
      </c>
      <c r="H454" s="14">
        <v>312.5</v>
      </c>
      <c r="I454" s="14" t="s">
        <v>2292</v>
      </c>
      <c r="J454" s="14" t="s">
        <v>2224</v>
      </c>
    </row>
    <row r="455" spans="1:10">
      <c r="A455" s="16">
        <v>42866</v>
      </c>
      <c r="B455" s="14" t="s">
        <v>1050</v>
      </c>
      <c r="C455" s="14"/>
      <c r="D455" s="14" t="s">
        <v>1051</v>
      </c>
      <c r="E455" s="14">
        <v>154.24</v>
      </c>
      <c r="F455" s="14">
        <v>22.5</v>
      </c>
      <c r="G455" s="14" t="s">
        <v>2291</v>
      </c>
      <c r="H455" s="14">
        <v>110.27</v>
      </c>
      <c r="I455" s="14" t="s">
        <v>2292</v>
      </c>
      <c r="J455" s="14" t="s">
        <v>315</v>
      </c>
    </row>
    <row r="456" spans="1:10">
      <c r="A456" s="16">
        <v>42866</v>
      </c>
      <c r="B456" s="14" t="s">
        <v>1052</v>
      </c>
      <c r="C456" s="14"/>
      <c r="D456" s="14" t="s">
        <v>4</v>
      </c>
      <c r="E456" s="14">
        <v>201.82</v>
      </c>
      <c r="F456" s="14">
        <v>45</v>
      </c>
      <c r="G456" s="14" t="s">
        <v>2291</v>
      </c>
      <c r="H456" s="14">
        <v>151.24</v>
      </c>
      <c r="I456" s="14" t="s">
        <v>2292</v>
      </c>
      <c r="J456" s="14" t="s">
        <v>315</v>
      </c>
    </row>
    <row r="457" spans="1:10">
      <c r="A457" s="16">
        <v>42839</v>
      </c>
      <c r="B457" s="14" t="s">
        <v>1053</v>
      </c>
      <c r="C457" s="14"/>
      <c r="D457" s="14" t="s">
        <v>1054</v>
      </c>
      <c r="E457" s="14">
        <v>69.319999999999993</v>
      </c>
      <c r="F457" s="14">
        <v>10</v>
      </c>
      <c r="G457" s="14" t="s">
        <v>2291</v>
      </c>
      <c r="H457" s="14">
        <v>16.16</v>
      </c>
      <c r="I457" s="14" t="s">
        <v>2292</v>
      </c>
      <c r="J457" s="14" t="s">
        <v>315</v>
      </c>
    </row>
    <row r="458" spans="1:10" ht="24">
      <c r="A458" s="16">
        <v>42919</v>
      </c>
      <c r="B458" s="14" t="s">
        <v>1055</v>
      </c>
      <c r="C458" s="14" t="s">
        <v>1628</v>
      </c>
      <c r="D458" s="14" t="s">
        <v>1056</v>
      </c>
      <c r="E458" s="14">
        <v>185.8</v>
      </c>
      <c r="F458" s="14">
        <v>56.25</v>
      </c>
      <c r="G458" s="14" t="s">
        <v>2291</v>
      </c>
      <c r="H458" s="14">
        <v>100.63</v>
      </c>
      <c r="I458" s="14" t="s">
        <v>2292</v>
      </c>
      <c r="J458" s="14" t="s">
        <v>2225</v>
      </c>
    </row>
    <row r="459" spans="1:10" ht="24">
      <c r="A459" s="16">
        <v>42919</v>
      </c>
      <c r="B459" s="14" t="s">
        <v>1057</v>
      </c>
      <c r="C459" s="14" t="s">
        <v>1248</v>
      </c>
      <c r="D459" s="14" t="s">
        <v>1058</v>
      </c>
      <c r="E459" s="14">
        <v>185.8</v>
      </c>
      <c r="F459" s="14">
        <v>56.25</v>
      </c>
      <c r="G459" s="14" t="s">
        <v>2291</v>
      </c>
      <c r="H459" s="14">
        <v>100.63</v>
      </c>
      <c r="I459" s="14" t="s">
        <v>2292</v>
      </c>
      <c r="J459" s="14" t="s">
        <v>2225</v>
      </c>
    </row>
    <row r="460" spans="1:10" ht="24">
      <c r="A460" s="16">
        <v>42912</v>
      </c>
      <c r="B460" s="14" t="s">
        <v>1059</v>
      </c>
      <c r="C460" s="14" t="s">
        <v>1060</v>
      </c>
      <c r="D460" s="14" t="s">
        <v>1061</v>
      </c>
      <c r="E460" s="14">
        <v>184.46</v>
      </c>
      <c r="F460" s="14">
        <v>56.25</v>
      </c>
      <c r="G460" s="14" t="s">
        <v>2291</v>
      </c>
      <c r="H460" s="14">
        <v>100.63</v>
      </c>
      <c r="I460" s="14" t="s">
        <v>2292</v>
      </c>
      <c r="J460" s="14" t="s">
        <v>2225</v>
      </c>
    </row>
    <row r="461" spans="1:10" ht="24">
      <c r="A461" s="16">
        <v>42909</v>
      </c>
      <c r="B461" s="14" t="s">
        <v>1062</v>
      </c>
      <c r="C461" s="14" t="s">
        <v>2497</v>
      </c>
      <c r="D461" s="14" t="s">
        <v>2498</v>
      </c>
      <c r="E461" s="14">
        <v>73.540000000000006</v>
      </c>
      <c r="F461" s="14">
        <v>62.5</v>
      </c>
      <c r="G461" s="14" t="s">
        <v>2291</v>
      </c>
      <c r="H461" s="14">
        <v>0</v>
      </c>
      <c r="I461" s="14" t="s">
        <v>2292</v>
      </c>
      <c r="J461" s="14" t="s">
        <v>2225</v>
      </c>
    </row>
    <row r="462" spans="1:10" ht="24">
      <c r="A462" s="16">
        <v>42909</v>
      </c>
      <c r="B462" s="14" t="s">
        <v>1063</v>
      </c>
      <c r="C462" s="14" t="s">
        <v>1064</v>
      </c>
      <c r="D462" s="14" t="s">
        <v>1065</v>
      </c>
      <c r="E462" s="14">
        <v>147.07</v>
      </c>
      <c r="F462" s="14">
        <v>125</v>
      </c>
      <c r="G462" s="14" t="s">
        <v>2291</v>
      </c>
      <c r="H462" s="14">
        <v>0</v>
      </c>
      <c r="I462" s="14" t="s">
        <v>2292</v>
      </c>
      <c r="J462" s="14" t="s">
        <v>2225</v>
      </c>
    </row>
    <row r="463" spans="1:10" ht="24">
      <c r="A463" s="16">
        <v>42906</v>
      </c>
      <c r="B463" s="14" t="s">
        <v>1066</v>
      </c>
      <c r="C463" s="14" t="s">
        <v>276</v>
      </c>
      <c r="D463" s="14" t="s">
        <v>277</v>
      </c>
      <c r="E463" s="14">
        <v>368.76</v>
      </c>
      <c r="F463" s="14">
        <v>0</v>
      </c>
      <c r="G463" s="14" t="s">
        <v>2291</v>
      </c>
      <c r="H463" s="14">
        <v>312.5</v>
      </c>
      <c r="I463" s="14" t="s">
        <v>2292</v>
      </c>
      <c r="J463" s="14" t="s">
        <v>2225</v>
      </c>
    </row>
    <row r="464" spans="1:10" ht="24">
      <c r="A464" s="16">
        <v>42906</v>
      </c>
      <c r="B464" s="14" t="s">
        <v>1067</v>
      </c>
      <c r="C464" s="14" t="s">
        <v>1068</v>
      </c>
      <c r="D464" s="14" t="s">
        <v>1069</v>
      </c>
      <c r="E464" s="14">
        <v>284.68</v>
      </c>
      <c r="F464" s="14">
        <v>59.38</v>
      </c>
      <c r="G464" s="14" t="s">
        <v>2291</v>
      </c>
      <c r="H464" s="14">
        <v>181.88</v>
      </c>
      <c r="I464" s="14" t="s">
        <v>2292</v>
      </c>
      <c r="J464" s="14" t="s">
        <v>2225</v>
      </c>
    </row>
    <row r="465" spans="1:10" ht="24">
      <c r="A465" s="16">
        <v>42906</v>
      </c>
      <c r="B465" s="14" t="s">
        <v>1070</v>
      </c>
      <c r="C465" s="14" t="s">
        <v>1339</v>
      </c>
      <c r="D465" s="14" t="s">
        <v>1071</v>
      </c>
      <c r="E465" s="14">
        <v>185.12</v>
      </c>
      <c r="F465" s="14">
        <v>56.25</v>
      </c>
      <c r="G465" s="14" t="s">
        <v>2291</v>
      </c>
      <c r="H465" s="14">
        <v>100.63</v>
      </c>
      <c r="I465" s="14" t="s">
        <v>2292</v>
      </c>
      <c r="J465" s="14" t="s">
        <v>2225</v>
      </c>
    </row>
    <row r="466" spans="1:10" ht="24">
      <c r="A466" s="16">
        <v>42899</v>
      </c>
      <c r="B466" s="14" t="s">
        <v>1072</v>
      </c>
      <c r="C466" s="14" t="s">
        <v>1073</v>
      </c>
      <c r="D466" s="14" t="s">
        <v>1074</v>
      </c>
      <c r="E466" s="14">
        <v>284.88</v>
      </c>
      <c r="F466" s="14">
        <v>59.38</v>
      </c>
      <c r="G466" s="14" t="s">
        <v>2291</v>
      </c>
      <c r="H466" s="14">
        <v>181.88</v>
      </c>
      <c r="I466" s="14" t="s">
        <v>2292</v>
      </c>
      <c r="J466" s="14" t="s">
        <v>2225</v>
      </c>
    </row>
    <row r="467" spans="1:10" ht="24">
      <c r="A467" s="16">
        <v>42899</v>
      </c>
      <c r="B467" s="14" t="s">
        <v>1075</v>
      </c>
      <c r="C467" s="14" t="s">
        <v>1076</v>
      </c>
      <c r="D467" s="14" t="s">
        <v>1077</v>
      </c>
      <c r="E467" s="14">
        <v>284.88</v>
      </c>
      <c r="F467" s="14">
        <v>59.38</v>
      </c>
      <c r="G467" s="14" t="s">
        <v>2291</v>
      </c>
      <c r="H467" s="14">
        <v>181.88</v>
      </c>
      <c r="I467" s="14" t="s">
        <v>2292</v>
      </c>
      <c r="J467" s="14" t="s">
        <v>2225</v>
      </c>
    </row>
    <row r="468" spans="1:10" ht="24">
      <c r="A468" s="16">
        <v>42894</v>
      </c>
      <c r="B468" s="14" t="s">
        <v>1078</v>
      </c>
      <c r="C468" s="14" t="s">
        <v>1079</v>
      </c>
      <c r="D468" s="14" t="s">
        <v>1080</v>
      </c>
      <c r="E468" s="14">
        <v>221.7</v>
      </c>
      <c r="F468" s="14">
        <v>125</v>
      </c>
      <c r="G468" s="14" t="s">
        <v>2291</v>
      </c>
      <c r="H468" s="14">
        <v>62.5</v>
      </c>
      <c r="I468" s="14" t="s">
        <v>2292</v>
      </c>
      <c r="J468" s="14" t="s">
        <v>2225</v>
      </c>
    </row>
    <row r="469" spans="1:10" ht="24">
      <c r="A469" s="16">
        <v>42894</v>
      </c>
      <c r="B469" s="14" t="s">
        <v>1081</v>
      </c>
      <c r="C469" s="14" t="s">
        <v>1082</v>
      </c>
      <c r="D469" s="14" t="s">
        <v>1083</v>
      </c>
      <c r="E469" s="14">
        <v>716.84</v>
      </c>
      <c r="F469" s="14">
        <v>175</v>
      </c>
      <c r="G469" s="14" t="s">
        <v>2291</v>
      </c>
      <c r="H469" s="14">
        <v>431.25</v>
      </c>
      <c r="I469" s="14" t="s">
        <v>2292</v>
      </c>
      <c r="J469" s="14" t="s">
        <v>2225</v>
      </c>
    </row>
    <row r="470" spans="1:10" ht="24">
      <c r="A470" s="16">
        <v>42894</v>
      </c>
      <c r="B470" s="14" t="s">
        <v>1084</v>
      </c>
      <c r="C470" s="14" t="s">
        <v>1085</v>
      </c>
      <c r="D470" s="14" t="s">
        <v>1086</v>
      </c>
      <c r="E470" s="14">
        <v>221.7</v>
      </c>
      <c r="F470" s="14">
        <v>125</v>
      </c>
      <c r="G470" s="14" t="s">
        <v>2291</v>
      </c>
      <c r="H470" s="14">
        <v>62.5</v>
      </c>
      <c r="I470" s="14" t="s">
        <v>2292</v>
      </c>
      <c r="J470" s="14" t="s">
        <v>2225</v>
      </c>
    </row>
    <row r="471" spans="1:10" ht="24">
      <c r="A471" s="16">
        <v>42888</v>
      </c>
      <c r="B471" s="14" t="s">
        <v>1087</v>
      </c>
      <c r="C471" s="14" t="s">
        <v>1481</v>
      </c>
      <c r="D471" s="14" t="s">
        <v>1088</v>
      </c>
      <c r="E471" s="14">
        <v>184.86</v>
      </c>
      <c r="F471" s="14">
        <v>56.25</v>
      </c>
      <c r="G471" s="14" t="s">
        <v>2291</v>
      </c>
      <c r="H471" s="14">
        <v>100.63</v>
      </c>
      <c r="I471" s="14" t="s">
        <v>2292</v>
      </c>
      <c r="J471" s="14" t="s">
        <v>2225</v>
      </c>
    </row>
    <row r="472" spans="1:10" ht="24">
      <c r="A472" s="16">
        <v>42887</v>
      </c>
      <c r="B472" s="14" t="s">
        <v>1089</v>
      </c>
      <c r="C472" s="14" t="s">
        <v>1090</v>
      </c>
      <c r="D472" s="14" t="s">
        <v>1091</v>
      </c>
      <c r="E472" s="14">
        <v>175.19</v>
      </c>
      <c r="F472" s="14">
        <v>150</v>
      </c>
      <c r="G472" s="14" t="s">
        <v>2291</v>
      </c>
      <c r="H472" s="14">
        <v>0</v>
      </c>
      <c r="I472" s="14" t="s">
        <v>2292</v>
      </c>
      <c r="J472" s="14" t="s">
        <v>2225</v>
      </c>
    </row>
    <row r="473" spans="1:10" ht="24">
      <c r="A473" s="16">
        <v>42886</v>
      </c>
      <c r="B473" s="14" t="s">
        <v>1092</v>
      </c>
      <c r="C473" s="14" t="s">
        <v>1093</v>
      </c>
      <c r="D473" s="14" t="s">
        <v>1094</v>
      </c>
      <c r="E473" s="14">
        <v>281.76</v>
      </c>
      <c r="F473" s="14">
        <v>59.38</v>
      </c>
      <c r="G473" s="14" t="s">
        <v>2291</v>
      </c>
      <c r="H473" s="14">
        <v>181.88</v>
      </c>
      <c r="I473" s="14" t="s">
        <v>2292</v>
      </c>
      <c r="J473" s="14" t="s">
        <v>2225</v>
      </c>
    </row>
    <row r="474" spans="1:10" ht="24">
      <c r="A474" s="16">
        <v>42881</v>
      </c>
      <c r="B474" s="14" t="s">
        <v>1095</v>
      </c>
      <c r="C474" s="14" t="s">
        <v>1096</v>
      </c>
      <c r="D474" s="14" t="s">
        <v>1097</v>
      </c>
      <c r="E474" s="14">
        <v>138.57</v>
      </c>
      <c r="F474" s="14">
        <v>43.75</v>
      </c>
      <c r="G474" s="14" t="s">
        <v>2291</v>
      </c>
      <c r="H474" s="14">
        <v>75</v>
      </c>
      <c r="I474" s="14" t="s">
        <v>2292</v>
      </c>
      <c r="J474" s="14" t="s">
        <v>2225</v>
      </c>
    </row>
    <row r="475" spans="1:10" ht="24">
      <c r="A475" s="16">
        <v>42874</v>
      </c>
      <c r="B475" s="14" t="s">
        <v>1098</v>
      </c>
      <c r="C475" s="14" t="s">
        <v>1099</v>
      </c>
      <c r="D475" s="14" t="s">
        <v>1100</v>
      </c>
      <c r="E475" s="14">
        <v>175.15</v>
      </c>
      <c r="F475" s="14">
        <v>150</v>
      </c>
      <c r="G475" s="14" t="s">
        <v>2291</v>
      </c>
      <c r="H475" s="14">
        <v>0</v>
      </c>
      <c r="I475" s="14" t="s">
        <v>2292</v>
      </c>
      <c r="J475" s="14" t="s">
        <v>2225</v>
      </c>
    </row>
    <row r="476" spans="1:10" ht="24">
      <c r="A476" s="16">
        <v>42873</v>
      </c>
      <c r="B476" s="14" t="s">
        <v>1101</v>
      </c>
      <c r="C476" s="14" t="s">
        <v>1102</v>
      </c>
      <c r="D476" s="14" t="s">
        <v>1103</v>
      </c>
      <c r="E476" s="14">
        <v>379.06</v>
      </c>
      <c r="F476" s="14">
        <v>12.5</v>
      </c>
      <c r="G476" s="14" t="s">
        <v>2291</v>
      </c>
      <c r="H476" s="14">
        <v>312.5</v>
      </c>
      <c r="I476" s="14" t="s">
        <v>2292</v>
      </c>
      <c r="J476" s="14" t="s">
        <v>2225</v>
      </c>
    </row>
    <row r="477" spans="1:10" ht="24">
      <c r="A477" s="16">
        <v>42872</v>
      </c>
      <c r="B477" s="14" t="s">
        <v>1104</v>
      </c>
      <c r="C477" s="14" t="s">
        <v>1105</v>
      </c>
      <c r="D477" s="14" t="s">
        <v>1106</v>
      </c>
      <c r="E477" s="14">
        <v>218.69</v>
      </c>
      <c r="F477" s="14">
        <v>150</v>
      </c>
      <c r="G477" s="14" t="s">
        <v>2291</v>
      </c>
      <c r="H477" s="14">
        <v>62.5</v>
      </c>
      <c r="I477" s="14" t="s">
        <v>2292</v>
      </c>
      <c r="J477" s="14" t="s">
        <v>2225</v>
      </c>
    </row>
    <row r="478" spans="1:10" ht="24">
      <c r="A478" s="16">
        <v>42872</v>
      </c>
      <c r="B478" s="14" t="s">
        <v>1107</v>
      </c>
      <c r="C478" s="14" t="s">
        <v>1108</v>
      </c>
      <c r="D478" s="14" t="s">
        <v>1109</v>
      </c>
      <c r="E478" s="14">
        <v>218.69</v>
      </c>
      <c r="F478" s="14">
        <v>125</v>
      </c>
      <c r="G478" s="14" t="s">
        <v>2291</v>
      </c>
      <c r="H478" s="14">
        <v>62.5</v>
      </c>
      <c r="I478" s="14" t="s">
        <v>2292</v>
      </c>
      <c r="J478" s="14" t="s">
        <v>2225</v>
      </c>
    </row>
    <row r="479" spans="1:10" ht="24">
      <c r="A479" s="16">
        <v>42871</v>
      </c>
      <c r="B479" s="14" t="s">
        <v>1110</v>
      </c>
      <c r="C479" s="14" t="s">
        <v>1111</v>
      </c>
      <c r="D479" s="14" t="s">
        <v>1112</v>
      </c>
      <c r="E479" s="14">
        <v>174.79</v>
      </c>
      <c r="F479" s="14">
        <v>150</v>
      </c>
      <c r="G479" s="14" t="s">
        <v>2291</v>
      </c>
      <c r="H479" s="14">
        <v>0</v>
      </c>
      <c r="I479" s="14" t="s">
        <v>2292</v>
      </c>
      <c r="J479" s="14" t="s">
        <v>2225</v>
      </c>
    </row>
    <row r="480" spans="1:10" ht="24">
      <c r="A480" s="16">
        <v>42871</v>
      </c>
      <c r="B480" s="14" t="s">
        <v>1113</v>
      </c>
      <c r="C480" s="14" t="s">
        <v>1114</v>
      </c>
      <c r="D480" s="14" t="s">
        <v>1115</v>
      </c>
      <c r="E480" s="14">
        <v>281.13</v>
      </c>
      <c r="F480" s="14">
        <v>59.38</v>
      </c>
      <c r="G480" s="14" t="s">
        <v>2291</v>
      </c>
      <c r="H480" s="14">
        <v>181.88</v>
      </c>
      <c r="I480" s="14" t="s">
        <v>2292</v>
      </c>
      <c r="J480" s="14" t="s">
        <v>2225</v>
      </c>
    </row>
    <row r="481" spans="1:10" ht="24">
      <c r="A481" s="16">
        <v>42866</v>
      </c>
      <c r="B481" s="14" t="s">
        <v>1116</v>
      </c>
      <c r="C481" s="14" t="s">
        <v>1117</v>
      </c>
      <c r="D481" s="14" t="s">
        <v>1118</v>
      </c>
      <c r="E481" s="14">
        <v>331.08</v>
      </c>
      <c r="F481" s="14">
        <v>137.5</v>
      </c>
      <c r="G481" s="14" t="s">
        <v>2291</v>
      </c>
      <c r="H481" s="14">
        <v>147.5</v>
      </c>
      <c r="I481" s="14" t="s">
        <v>2292</v>
      </c>
      <c r="J481" s="14" t="s">
        <v>2225</v>
      </c>
    </row>
    <row r="482" spans="1:10" ht="24">
      <c r="A482" s="16">
        <v>42865</v>
      </c>
      <c r="B482" s="14" t="s">
        <v>1119</v>
      </c>
      <c r="C482" s="14" t="s">
        <v>1120</v>
      </c>
      <c r="D482" s="14" t="s">
        <v>1121</v>
      </c>
      <c r="E482" s="14">
        <v>803.35</v>
      </c>
      <c r="F482" s="14">
        <v>175</v>
      </c>
      <c r="G482" s="14" t="s">
        <v>2291</v>
      </c>
      <c r="H482" s="14">
        <v>516.25</v>
      </c>
      <c r="I482" s="14" t="s">
        <v>2292</v>
      </c>
      <c r="J482" s="14" t="s">
        <v>2225</v>
      </c>
    </row>
    <row r="483" spans="1:10" ht="24">
      <c r="A483" s="16">
        <v>42864</v>
      </c>
      <c r="B483" s="14" t="s">
        <v>1122</v>
      </c>
      <c r="C483" s="14" t="s">
        <v>2532</v>
      </c>
      <c r="D483" s="14" t="s">
        <v>2533</v>
      </c>
      <c r="E483" s="14">
        <v>80</v>
      </c>
      <c r="F483" s="14">
        <v>43.75</v>
      </c>
      <c r="G483" s="14" t="s">
        <v>2291</v>
      </c>
      <c r="H483" s="14">
        <v>25</v>
      </c>
      <c r="I483" s="14" t="s">
        <v>2292</v>
      </c>
      <c r="J483" s="14" t="s">
        <v>2225</v>
      </c>
    </row>
    <row r="484" spans="1:10">
      <c r="A484" s="16">
        <v>42732</v>
      </c>
      <c r="B484" s="14" t="s">
        <v>1309</v>
      </c>
      <c r="C484" s="14">
        <v>971090</v>
      </c>
      <c r="D484" s="14" t="s">
        <v>1310</v>
      </c>
      <c r="E484" s="14">
        <v>38.96</v>
      </c>
      <c r="F484" s="14">
        <v>33.75</v>
      </c>
      <c r="G484" s="14" t="s">
        <v>2291</v>
      </c>
      <c r="H484" s="14">
        <v>0</v>
      </c>
      <c r="I484" s="14" t="s">
        <v>2292</v>
      </c>
      <c r="J484" s="14" t="s">
        <v>2226</v>
      </c>
    </row>
    <row r="485" spans="1:10">
      <c r="A485" s="16">
        <v>42916</v>
      </c>
      <c r="B485" s="14" t="s">
        <v>1123</v>
      </c>
      <c r="C485" s="14" t="s">
        <v>1124</v>
      </c>
      <c r="D485" s="14" t="s">
        <v>1125</v>
      </c>
      <c r="E485" s="14">
        <v>230</v>
      </c>
      <c r="F485" s="14">
        <v>50</v>
      </c>
      <c r="G485" s="14" t="s">
        <v>2291</v>
      </c>
      <c r="H485" s="14">
        <v>180</v>
      </c>
      <c r="I485" s="14" t="s">
        <v>2573</v>
      </c>
      <c r="J485" s="14" t="s">
        <v>317</v>
      </c>
    </row>
    <row r="486" spans="1:10">
      <c r="A486" s="16">
        <v>42893</v>
      </c>
      <c r="B486" s="14" t="s">
        <v>1126</v>
      </c>
      <c r="C486" s="14" t="s">
        <v>1127</v>
      </c>
      <c r="D486" s="14" t="s">
        <v>1128</v>
      </c>
      <c r="E486" s="14">
        <v>230</v>
      </c>
      <c r="F486" s="14">
        <v>160</v>
      </c>
      <c r="G486" s="14" t="s">
        <v>2291</v>
      </c>
      <c r="H486" s="14">
        <v>70</v>
      </c>
      <c r="I486" s="14" t="s">
        <v>2573</v>
      </c>
      <c r="J486" s="14" t="s">
        <v>317</v>
      </c>
    </row>
    <row r="487" spans="1:10">
      <c r="A487" s="16">
        <v>42891</v>
      </c>
      <c r="B487" s="14" t="s">
        <v>1129</v>
      </c>
      <c r="C487" s="14" t="s">
        <v>128</v>
      </c>
      <c r="D487" s="14" t="s">
        <v>1130</v>
      </c>
      <c r="E487" s="14">
        <v>782.54</v>
      </c>
      <c r="F487" s="14">
        <v>187.5</v>
      </c>
      <c r="G487" s="14" t="s">
        <v>2291</v>
      </c>
      <c r="H487" s="14">
        <v>476.38</v>
      </c>
      <c r="I487" s="14" t="s">
        <v>2573</v>
      </c>
      <c r="J487" s="14" t="s">
        <v>317</v>
      </c>
    </row>
    <row r="488" spans="1:10">
      <c r="A488" s="16">
        <v>42891</v>
      </c>
      <c r="B488" s="14" t="s">
        <v>1131</v>
      </c>
      <c r="C488" s="14" t="s">
        <v>128</v>
      </c>
      <c r="D488" s="14" t="s">
        <v>1132</v>
      </c>
      <c r="E488" s="14">
        <v>797.27</v>
      </c>
      <c r="F488" s="14">
        <v>200</v>
      </c>
      <c r="G488" s="14" t="s">
        <v>2291</v>
      </c>
      <c r="H488" s="14">
        <v>476.38</v>
      </c>
      <c r="I488" s="14" t="s">
        <v>2573</v>
      </c>
      <c r="J488" s="14" t="s">
        <v>317</v>
      </c>
    </row>
    <row r="489" spans="1:10">
      <c r="A489" s="16">
        <v>42755</v>
      </c>
      <c r="B489" s="14" t="s">
        <v>2561</v>
      </c>
      <c r="C489" s="14" t="s">
        <v>2562</v>
      </c>
      <c r="D489" s="14" t="s">
        <v>2563</v>
      </c>
      <c r="E489" s="14">
        <v>210</v>
      </c>
      <c r="F489" s="14">
        <v>140</v>
      </c>
      <c r="G489" s="14" t="s">
        <v>2291</v>
      </c>
      <c r="H489" s="14">
        <v>70</v>
      </c>
      <c r="I489" s="14" t="s">
        <v>2573</v>
      </c>
      <c r="J489" s="14" t="s">
        <v>317</v>
      </c>
    </row>
    <row r="490" spans="1:10">
      <c r="A490" s="16">
        <v>42920</v>
      </c>
      <c r="B490" s="14" t="s">
        <v>1133</v>
      </c>
      <c r="C490" s="14" t="s">
        <v>1134</v>
      </c>
      <c r="D490" s="14" t="s">
        <v>1135</v>
      </c>
      <c r="E490" s="14">
        <v>111</v>
      </c>
      <c r="F490" s="14">
        <v>93.75</v>
      </c>
      <c r="G490" s="14" t="s">
        <v>2291</v>
      </c>
      <c r="H490" s="14">
        <v>0</v>
      </c>
      <c r="I490" s="14" t="s">
        <v>2574</v>
      </c>
      <c r="J490" s="14" t="s">
        <v>2227</v>
      </c>
    </row>
    <row r="491" spans="1:10">
      <c r="A491" s="16">
        <v>42902</v>
      </c>
      <c r="B491" s="14" t="s">
        <v>1136</v>
      </c>
      <c r="C491" s="14" t="s">
        <v>336</v>
      </c>
      <c r="D491" s="14" t="s">
        <v>1137</v>
      </c>
      <c r="E491" s="14">
        <v>140.41999999999999</v>
      </c>
      <c r="F491" s="14">
        <v>43.75</v>
      </c>
      <c r="G491" s="14" t="s">
        <v>2291</v>
      </c>
      <c r="H491" s="14">
        <v>75</v>
      </c>
      <c r="I491" s="14" t="s">
        <v>2574</v>
      </c>
      <c r="J491" s="14" t="s">
        <v>2227</v>
      </c>
    </row>
    <row r="492" spans="1:10">
      <c r="A492" s="16">
        <v>42873</v>
      </c>
      <c r="B492" s="14" t="s">
        <v>1138</v>
      </c>
      <c r="C492" s="14" t="s">
        <v>1579</v>
      </c>
      <c r="D492" s="14" t="s">
        <v>1580</v>
      </c>
      <c r="E492" s="14">
        <v>138.5</v>
      </c>
      <c r="F492" s="14">
        <v>43.75</v>
      </c>
      <c r="G492" s="14" t="s">
        <v>2291</v>
      </c>
      <c r="H492" s="14">
        <v>75</v>
      </c>
      <c r="I492" s="14" t="s">
        <v>2574</v>
      </c>
      <c r="J492" s="14" t="s">
        <v>2227</v>
      </c>
    </row>
    <row r="493" spans="1:10">
      <c r="A493" s="16">
        <v>42870</v>
      </c>
      <c r="B493" s="14" t="s">
        <v>1139</v>
      </c>
      <c r="C493" s="14" t="s">
        <v>1140</v>
      </c>
      <c r="D493" s="14" t="s">
        <v>1141</v>
      </c>
      <c r="E493" s="14">
        <v>254.56</v>
      </c>
      <c r="F493" s="14">
        <v>218.75</v>
      </c>
      <c r="G493" s="14" t="s">
        <v>2291</v>
      </c>
      <c r="H493" s="14">
        <v>0</v>
      </c>
      <c r="I493" s="14" t="s">
        <v>2574</v>
      </c>
      <c r="J493" s="14" t="s">
        <v>2227</v>
      </c>
    </row>
    <row r="494" spans="1:10">
      <c r="A494" s="16">
        <v>42844</v>
      </c>
      <c r="B494" s="14" t="s">
        <v>1142</v>
      </c>
      <c r="C494" s="14" t="s">
        <v>1143</v>
      </c>
      <c r="D494" s="14" t="s">
        <v>1144</v>
      </c>
      <c r="E494" s="14">
        <v>295.70999999999998</v>
      </c>
      <c r="F494" s="14">
        <v>109.38</v>
      </c>
      <c r="G494" s="14" t="s">
        <v>2291</v>
      </c>
      <c r="H494" s="14">
        <v>144.38</v>
      </c>
      <c r="I494" s="14" t="s">
        <v>2574</v>
      </c>
      <c r="J494" s="14" t="s">
        <v>2227</v>
      </c>
    </row>
    <row r="495" spans="1:10">
      <c r="A495" s="16">
        <v>42795</v>
      </c>
      <c r="B495" s="14" t="s">
        <v>1512</v>
      </c>
      <c r="C495" s="14" t="s">
        <v>1562</v>
      </c>
      <c r="D495" s="14" t="s">
        <v>1513</v>
      </c>
      <c r="E495" s="14">
        <v>86.07</v>
      </c>
      <c r="F495" s="14">
        <v>73.75</v>
      </c>
      <c r="G495" s="14" t="s">
        <v>2291</v>
      </c>
      <c r="H495" s="14">
        <v>0</v>
      </c>
      <c r="I495" s="14" t="s">
        <v>2574</v>
      </c>
      <c r="J495" s="14" t="s">
        <v>2227</v>
      </c>
    </row>
    <row r="496" spans="1:10">
      <c r="A496" s="16">
        <v>42776</v>
      </c>
      <c r="B496" s="14" t="s">
        <v>2514</v>
      </c>
      <c r="C496" s="14" t="s">
        <v>2515</v>
      </c>
      <c r="D496" s="14" t="s">
        <v>2516</v>
      </c>
      <c r="E496" s="14">
        <v>262.74</v>
      </c>
      <c r="F496" s="14">
        <v>162.5</v>
      </c>
      <c r="G496" s="14" t="s">
        <v>2291</v>
      </c>
      <c r="H496" s="14">
        <v>62.5</v>
      </c>
      <c r="I496" s="14" t="s">
        <v>2574</v>
      </c>
      <c r="J496" s="14" t="s">
        <v>2227</v>
      </c>
    </row>
    <row r="497" spans="1:10">
      <c r="A497" s="16">
        <v>42776</v>
      </c>
      <c r="B497" s="14" t="s">
        <v>2517</v>
      </c>
      <c r="C497" s="14" t="s">
        <v>2518</v>
      </c>
      <c r="D497" s="14" t="s">
        <v>2519</v>
      </c>
      <c r="E497" s="14">
        <v>204.35</v>
      </c>
      <c r="F497" s="14">
        <v>112.5</v>
      </c>
      <c r="G497" s="14" t="s">
        <v>2291</v>
      </c>
      <c r="H497" s="14">
        <v>62.5</v>
      </c>
      <c r="I497" s="14" t="s">
        <v>2574</v>
      </c>
      <c r="J497" s="14" t="s">
        <v>2227</v>
      </c>
    </row>
    <row r="498" spans="1:10">
      <c r="A498" s="16">
        <v>42760</v>
      </c>
      <c r="B498" s="14" t="s">
        <v>2543</v>
      </c>
      <c r="C498" s="14" t="s">
        <v>2544</v>
      </c>
      <c r="D498" s="14" t="s">
        <v>2545</v>
      </c>
      <c r="E498" s="14">
        <v>2421.81</v>
      </c>
      <c r="F498" s="14">
        <v>1443.75</v>
      </c>
      <c r="G498" s="14" t="s">
        <v>2291</v>
      </c>
      <c r="H498" s="14">
        <v>618.75</v>
      </c>
      <c r="I498" s="14" t="s">
        <v>2574</v>
      </c>
      <c r="J498" s="14" t="s">
        <v>2227</v>
      </c>
    </row>
    <row r="499" spans="1:10">
      <c r="A499" s="16">
        <v>42753</v>
      </c>
      <c r="B499" s="14" t="s">
        <v>2571</v>
      </c>
      <c r="C499" s="14" t="s">
        <v>0</v>
      </c>
      <c r="D499" s="14" t="s">
        <v>1</v>
      </c>
      <c r="E499" s="14">
        <v>39.25</v>
      </c>
      <c r="F499" s="14">
        <v>33.75</v>
      </c>
      <c r="G499" s="14" t="s">
        <v>2291</v>
      </c>
      <c r="H499" s="14">
        <v>0</v>
      </c>
      <c r="I499" s="14" t="s">
        <v>2574</v>
      </c>
      <c r="J499" s="14" t="s">
        <v>2227</v>
      </c>
    </row>
    <row r="500" spans="1:10">
      <c r="A500" s="16">
        <v>42741</v>
      </c>
      <c r="B500" s="14" t="s">
        <v>25</v>
      </c>
      <c r="C500" s="14" t="s">
        <v>1673</v>
      </c>
      <c r="D500" s="14" t="s">
        <v>1674</v>
      </c>
      <c r="E500" s="14">
        <v>85.37</v>
      </c>
      <c r="F500" s="14">
        <v>73.75</v>
      </c>
      <c r="G500" s="14" t="s">
        <v>2291</v>
      </c>
      <c r="H500" s="14">
        <v>0</v>
      </c>
      <c r="I500" s="14" t="s">
        <v>2574</v>
      </c>
      <c r="J500" s="14" t="s">
        <v>2227</v>
      </c>
    </row>
    <row r="501" spans="1:10">
      <c r="A501" s="16">
        <v>42731</v>
      </c>
      <c r="B501" s="14" t="s">
        <v>1319</v>
      </c>
      <c r="C501" s="14" t="s">
        <v>2240</v>
      </c>
      <c r="D501" s="14" t="s">
        <v>2239</v>
      </c>
      <c r="E501" s="14">
        <v>228.13</v>
      </c>
      <c r="F501" s="14">
        <v>96.88</v>
      </c>
      <c r="G501" s="14" t="s">
        <v>2291</v>
      </c>
      <c r="H501" s="14">
        <v>100.63</v>
      </c>
      <c r="I501" s="14" t="s">
        <v>2574</v>
      </c>
      <c r="J501" s="14" t="s">
        <v>2227</v>
      </c>
    </row>
    <row r="502" spans="1:10">
      <c r="A502" s="16">
        <v>42695</v>
      </c>
      <c r="B502" s="14" t="s">
        <v>1578</v>
      </c>
      <c r="C502" s="14" t="s">
        <v>1579</v>
      </c>
      <c r="D502" s="14" t="s">
        <v>1580</v>
      </c>
      <c r="E502" s="14">
        <v>174.45</v>
      </c>
      <c r="F502" s="14">
        <v>150</v>
      </c>
      <c r="G502" s="14" t="s">
        <v>2291</v>
      </c>
      <c r="H502" s="14">
        <v>0</v>
      </c>
      <c r="I502" s="14" t="s">
        <v>2574</v>
      </c>
      <c r="J502" s="14" t="s">
        <v>2227</v>
      </c>
    </row>
    <row r="503" spans="1:10">
      <c r="A503" s="16">
        <v>42912</v>
      </c>
      <c r="B503" s="14" t="s">
        <v>1145</v>
      </c>
      <c r="C503" s="14" t="s">
        <v>1543</v>
      </c>
      <c r="D503" s="14" t="s">
        <v>1146</v>
      </c>
      <c r="E503" s="14">
        <v>238.13</v>
      </c>
      <c r="F503" s="14">
        <v>137.5</v>
      </c>
      <c r="G503" s="14" t="s">
        <v>2291</v>
      </c>
      <c r="H503" s="14">
        <v>100.63</v>
      </c>
      <c r="I503" s="14" t="s">
        <v>2292</v>
      </c>
      <c r="J503" s="14" t="s">
        <v>1195</v>
      </c>
    </row>
    <row r="504" spans="1:10">
      <c r="A504" s="16">
        <v>42870</v>
      </c>
      <c r="B504" s="14" t="s">
        <v>1147</v>
      </c>
      <c r="C504" s="14" t="s">
        <v>1543</v>
      </c>
      <c r="D504" s="14" t="s">
        <v>1146</v>
      </c>
      <c r="E504" s="14">
        <v>43.64</v>
      </c>
      <c r="F504" s="14">
        <v>37.5</v>
      </c>
      <c r="G504" s="14" t="s">
        <v>2291</v>
      </c>
      <c r="H504" s="14">
        <v>0</v>
      </c>
      <c r="I504" s="14" t="s">
        <v>2292</v>
      </c>
      <c r="J504" s="14" t="s">
        <v>1195</v>
      </c>
    </row>
    <row r="505" spans="1:10">
      <c r="A505" s="16">
        <v>42482</v>
      </c>
      <c r="B505" s="14" t="s">
        <v>2348</v>
      </c>
      <c r="C505" s="14"/>
      <c r="D505" s="14" t="s">
        <v>2366</v>
      </c>
      <c r="E505" s="14">
        <v>69.66</v>
      </c>
      <c r="F505" s="14">
        <v>56.25</v>
      </c>
      <c r="G505" s="14" t="s">
        <v>2291</v>
      </c>
      <c r="H505" s="14">
        <v>0</v>
      </c>
      <c r="I505" s="14" t="s">
        <v>2292</v>
      </c>
      <c r="J505" s="14" t="s">
        <v>2311</v>
      </c>
    </row>
    <row r="506" spans="1:10" ht="24">
      <c r="A506" s="16">
        <v>42653</v>
      </c>
      <c r="B506" s="14" t="s">
        <v>1526</v>
      </c>
      <c r="C506" s="14" t="s">
        <v>1148</v>
      </c>
      <c r="D506" s="14" t="s">
        <v>1527</v>
      </c>
      <c r="E506" s="14">
        <v>186.25</v>
      </c>
      <c r="F506" s="14">
        <v>42.5</v>
      </c>
      <c r="G506" s="14" t="s">
        <v>2291</v>
      </c>
      <c r="H506" s="14">
        <v>112.5</v>
      </c>
      <c r="I506" s="14" t="s">
        <v>2292</v>
      </c>
      <c r="J506" s="14" t="s">
        <v>2173</v>
      </c>
    </row>
    <row r="507" spans="1:10">
      <c r="A507" s="16">
        <v>42685</v>
      </c>
      <c r="B507" s="14" t="s">
        <v>1528</v>
      </c>
      <c r="C507" s="14" t="s">
        <v>275</v>
      </c>
      <c r="D507" s="14" t="s">
        <v>1529</v>
      </c>
      <c r="E507" s="14">
        <v>357.06</v>
      </c>
      <c r="F507" s="14">
        <v>53.13</v>
      </c>
      <c r="G507" s="14" t="s">
        <v>2291</v>
      </c>
      <c r="H507" s="14">
        <v>250</v>
      </c>
      <c r="I507" s="14" t="s">
        <v>2292</v>
      </c>
      <c r="J507" s="14" t="s">
        <v>2173</v>
      </c>
    </row>
    <row r="508" spans="1:10">
      <c r="A508" s="16">
        <v>42757</v>
      </c>
      <c r="B508" s="14" t="s">
        <v>1531</v>
      </c>
      <c r="C508" s="14"/>
      <c r="D508" s="14" t="s">
        <v>1532</v>
      </c>
      <c r="E508" s="14">
        <v>104.39</v>
      </c>
      <c r="F508" s="14">
        <v>14.06</v>
      </c>
      <c r="G508" s="14" t="s">
        <v>2291</v>
      </c>
      <c r="H508" s="14">
        <v>75</v>
      </c>
      <c r="I508" s="18" t="s">
        <v>2573</v>
      </c>
      <c r="J508" s="14" t="s">
        <v>317</v>
      </c>
    </row>
    <row r="509" spans="1:10">
      <c r="A509" s="16">
        <v>42781</v>
      </c>
      <c r="B509" s="14" t="s">
        <v>1533</v>
      </c>
      <c r="C509" s="14" t="s">
        <v>251</v>
      </c>
      <c r="D509" s="14" t="s">
        <v>1534</v>
      </c>
      <c r="E509" s="14">
        <v>368.04</v>
      </c>
      <c r="F509" s="14">
        <v>53.13</v>
      </c>
      <c r="G509" s="14" t="s">
        <v>2291</v>
      </c>
      <c r="H509" s="14">
        <v>262.5</v>
      </c>
      <c r="I509" s="14" t="s">
        <v>2292</v>
      </c>
      <c r="J509" s="14" t="s">
        <v>2384</v>
      </c>
    </row>
    <row r="510" spans="1:10" ht="24">
      <c r="A510" s="16">
        <v>42793</v>
      </c>
      <c r="B510" s="14" t="s">
        <v>1535</v>
      </c>
      <c r="C510" s="14" t="s">
        <v>792</v>
      </c>
      <c r="D510" s="14" t="s">
        <v>1536</v>
      </c>
      <c r="E510" s="14">
        <v>275</v>
      </c>
      <c r="F510" s="14">
        <v>47.81</v>
      </c>
      <c r="G510" s="14" t="s">
        <v>2291</v>
      </c>
      <c r="H510" s="14">
        <v>187.5</v>
      </c>
      <c r="I510" s="14" t="s">
        <v>2292</v>
      </c>
      <c r="J510" s="14" t="s">
        <v>2308</v>
      </c>
    </row>
    <row r="511" spans="1:10">
      <c r="A511" s="16">
        <v>42822</v>
      </c>
      <c r="B511" s="14" t="s">
        <v>1149</v>
      </c>
      <c r="C511" s="14" t="s">
        <v>1150</v>
      </c>
      <c r="D511" s="14" t="s">
        <v>1151</v>
      </c>
      <c r="E511" s="14">
        <v>181.02</v>
      </c>
      <c r="F511" s="14">
        <v>50</v>
      </c>
      <c r="G511" s="14" t="s">
        <v>2291</v>
      </c>
      <c r="H511" s="14">
        <v>112.5</v>
      </c>
      <c r="I511" s="14" t="s">
        <v>2292</v>
      </c>
      <c r="J511" s="14" t="s">
        <v>2365</v>
      </c>
    </row>
    <row r="512" spans="1:10">
      <c r="A512" s="16">
        <v>42823</v>
      </c>
      <c r="B512" s="14" t="s">
        <v>1152</v>
      </c>
      <c r="C512" s="14" t="s">
        <v>1153</v>
      </c>
      <c r="D512" s="14" t="s">
        <v>1154</v>
      </c>
      <c r="E512" s="14">
        <v>230.75</v>
      </c>
      <c r="F512" s="14">
        <v>47.81</v>
      </c>
      <c r="G512" s="14" t="s">
        <v>2291</v>
      </c>
      <c r="H512" s="14">
        <v>150</v>
      </c>
      <c r="I512" s="14" t="s">
        <v>2292</v>
      </c>
      <c r="J512" s="14" t="s">
        <v>1196</v>
      </c>
    </row>
    <row r="513" spans="1:10">
      <c r="A513" s="16">
        <v>42843</v>
      </c>
      <c r="B513" s="14" t="s">
        <v>1155</v>
      </c>
      <c r="C513" s="14"/>
      <c r="D513" s="14" t="s">
        <v>1156</v>
      </c>
      <c r="E513" s="14">
        <v>180.8</v>
      </c>
      <c r="F513" s="14">
        <v>42.5</v>
      </c>
      <c r="G513" s="14" t="s">
        <v>2291</v>
      </c>
      <c r="H513" s="14">
        <v>112.5</v>
      </c>
      <c r="I513" s="14" t="s">
        <v>2292</v>
      </c>
      <c r="J513" s="14" t="s">
        <v>1193</v>
      </c>
    </row>
    <row r="514" spans="1:10">
      <c r="A514" s="16">
        <v>42853</v>
      </c>
      <c r="B514" s="14" t="s">
        <v>1157</v>
      </c>
      <c r="C514" s="14"/>
      <c r="D514" s="14" t="s">
        <v>1158</v>
      </c>
      <c r="E514" s="14">
        <v>180.51</v>
      </c>
      <c r="F514" s="14">
        <v>42.5</v>
      </c>
      <c r="G514" s="14" t="s">
        <v>2291</v>
      </c>
      <c r="H514" s="14">
        <v>112.5</v>
      </c>
      <c r="I514" s="14" t="s">
        <v>2292</v>
      </c>
      <c r="J514" s="14" t="s">
        <v>1193</v>
      </c>
    </row>
    <row r="515" spans="1:10">
      <c r="A515" s="16">
        <v>42871</v>
      </c>
      <c r="B515" s="14" t="s">
        <v>1159</v>
      </c>
      <c r="C515" s="14" t="s">
        <v>2171</v>
      </c>
      <c r="D515" s="14" t="s">
        <v>1160</v>
      </c>
      <c r="E515" s="14">
        <v>136.91999999999999</v>
      </c>
      <c r="F515" s="14">
        <v>42.5</v>
      </c>
      <c r="G515" s="14" t="s">
        <v>2291</v>
      </c>
      <c r="H515" s="14">
        <v>75</v>
      </c>
      <c r="I515" s="14" t="s">
        <v>2292</v>
      </c>
      <c r="J515" s="14" t="s">
        <v>2365</v>
      </c>
    </row>
    <row r="516" spans="1:10">
      <c r="A516" s="16">
        <v>42879</v>
      </c>
      <c r="B516" s="14" t="s">
        <v>1161</v>
      </c>
      <c r="C516" s="14" t="s">
        <v>1162</v>
      </c>
      <c r="D516" s="14" t="s">
        <v>1163</v>
      </c>
      <c r="E516" s="14">
        <v>197.19</v>
      </c>
      <c r="F516" s="14">
        <v>18.75</v>
      </c>
      <c r="G516" s="14" t="s">
        <v>2291</v>
      </c>
      <c r="H516" s="14">
        <v>150</v>
      </c>
      <c r="I516" s="18" t="s">
        <v>2573</v>
      </c>
      <c r="J516" s="14" t="s">
        <v>1394</v>
      </c>
    </row>
    <row r="517" spans="1:10" ht="16.5">
      <c r="A517" s="16">
        <v>42891</v>
      </c>
      <c r="B517" s="14" t="s">
        <v>1164</v>
      </c>
      <c r="C517" s="14" t="s">
        <v>1165</v>
      </c>
      <c r="D517" s="14" t="s">
        <v>1166</v>
      </c>
      <c r="E517" s="14">
        <v>331.52</v>
      </c>
      <c r="F517" s="14">
        <v>31.25</v>
      </c>
      <c r="G517" s="14" t="s">
        <v>2291</v>
      </c>
      <c r="H517" s="14">
        <v>250</v>
      </c>
      <c r="I517" s="14" t="s">
        <v>2575</v>
      </c>
      <c r="J517" s="14" t="s">
        <v>2576</v>
      </c>
    </row>
    <row r="518" spans="1:10">
      <c r="A518" s="16">
        <v>42893</v>
      </c>
      <c r="B518" s="14" t="s">
        <v>1167</v>
      </c>
      <c r="C518" s="14" t="s">
        <v>1168</v>
      </c>
      <c r="D518" s="14" t="s">
        <v>1169</v>
      </c>
      <c r="E518" s="14">
        <v>210.38</v>
      </c>
      <c r="F518" s="14">
        <v>28.13</v>
      </c>
      <c r="G518" s="14" t="s">
        <v>2291</v>
      </c>
      <c r="H518" s="14">
        <v>150</v>
      </c>
      <c r="I518" s="14" t="s">
        <v>2292</v>
      </c>
      <c r="J518" s="14" t="s">
        <v>2226</v>
      </c>
    </row>
    <row r="519" spans="1:10">
      <c r="A519" s="16">
        <v>42894</v>
      </c>
      <c r="B519" s="14" t="s">
        <v>1170</v>
      </c>
      <c r="C519" s="14" t="s">
        <v>1171</v>
      </c>
      <c r="D519" s="14" t="s">
        <v>1172</v>
      </c>
      <c r="E519" s="14">
        <v>183.27</v>
      </c>
      <c r="F519" s="14">
        <v>42.5</v>
      </c>
      <c r="G519" s="14" t="s">
        <v>2291</v>
      </c>
      <c r="H519" s="14">
        <v>112.5</v>
      </c>
      <c r="I519" s="14" t="s">
        <v>2292</v>
      </c>
      <c r="J519" s="14" t="s">
        <v>2365</v>
      </c>
    </row>
    <row r="520" spans="1:10">
      <c r="A520" s="16">
        <v>42894</v>
      </c>
      <c r="B520" s="14" t="s">
        <v>1173</v>
      </c>
      <c r="C520" s="14" t="s">
        <v>1174</v>
      </c>
      <c r="D520" s="14" t="s">
        <v>1175</v>
      </c>
      <c r="E520" s="14">
        <v>183.27</v>
      </c>
      <c r="F520" s="14">
        <v>42.5</v>
      </c>
      <c r="G520" s="14" t="s">
        <v>2291</v>
      </c>
      <c r="H520" s="14">
        <v>112.5</v>
      </c>
      <c r="I520" s="14" t="s">
        <v>2292</v>
      </c>
      <c r="J520" s="14" t="s">
        <v>2365</v>
      </c>
    </row>
    <row r="521" spans="1:10">
      <c r="A521" s="16">
        <v>42894</v>
      </c>
      <c r="B521" s="14" t="s">
        <v>1176</v>
      </c>
      <c r="C521" s="14" t="s">
        <v>1177</v>
      </c>
      <c r="D521" s="14" t="s">
        <v>1178</v>
      </c>
      <c r="E521" s="14">
        <v>183.27</v>
      </c>
      <c r="F521" s="14">
        <v>42.5</v>
      </c>
      <c r="G521" s="14" t="s">
        <v>2291</v>
      </c>
      <c r="H521" s="14">
        <v>112.5</v>
      </c>
      <c r="I521" s="14" t="s">
        <v>2292</v>
      </c>
      <c r="J521" s="14" t="s">
        <v>2365</v>
      </c>
    </row>
    <row r="522" spans="1:10">
      <c r="A522" s="16">
        <v>42894</v>
      </c>
      <c r="B522" s="14" t="s">
        <v>1179</v>
      </c>
      <c r="C522" s="14" t="s">
        <v>1180</v>
      </c>
      <c r="D522" s="14" t="s">
        <v>1181</v>
      </c>
      <c r="E522" s="14">
        <v>233.9</v>
      </c>
      <c r="F522" s="14">
        <v>47.81</v>
      </c>
      <c r="G522" s="14" t="s">
        <v>2291</v>
      </c>
      <c r="H522" s="14">
        <v>150</v>
      </c>
      <c r="I522" s="14" t="s">
        <v>2292</v>
      </c>
      <c r="J522" s="14" t="s">
        <v>2384</v>
      </c>
    </row>
    <row r="523" spans="1:10">
      <c r="A523" s="16">
        <v>42901</v>
      </c>
      <c r="B523" s="14" t="s">
        <v>1182</v>
      </c>
      <c r="C523" s="14" t="s">
        <v>108</v>
      </c>
      <c r="D523" s="14" t="s">
        <v>1183</v>
      </c>
      <c r="E523" s="14">
        <v>236.94</v>
      </c>
      <c r="F523" s="14">
        <v>50.63</v>
      </c>
      <c r="G523" s="14" t="s">
        <v>2291</v>
      </c>
      <c r="H523" s="14">
        <v>150</v>
      </c>
      <c r="I523" s="14" t="s">
        <v>2292</v>
      </c>
      <c r="J523" s="14" t="s">
        <v>2376</v>
      </c>
    </row>
    <row r="524" spans="1:10">
      <c r="A524" s="16">
        <v>42906</v>
      </c>
      <c r="B524" s="14" t="s">
        <v>1184</v>
      </c>
      <c r="C524" s="14" t="s">
        <v>1185</v>
      </c>
      <c r="D524" s="14" t="s">
        <v>1186</v>
      </c>
      <c r="E524" s="14">
        <v>138.65</v>
      </c>
      <c r="F524" s="14">
        <v>42.5</v>
      </c>
      <c r="G524" s="14" t="s">
        <v>2291</v>
      </c>
      <c r="H524" s="14">
        <v>75</v>
      </c>
      <c r="I524" s="14" t="s">
        <v>2292</v>
      </c>
      <c r="J524" s="14" t="s">
        <v>2365</v>
      </c>
    </row>
  </sheetData>
  <autoFilter ref="A1:J480" xr:uid="{00000000-0009-0000-0000-000000000000}"/>
  <phoneticPr fontId="2" type="noConversion"/>
  <pageMargins left="0.75" right="0.75" top="1" bottom="1" header="0.5" footer="0.5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H61"/>
  <sheetViews>
    <sheetView topLeftCell="A3" workbookViewId="0">
      <selection activeCell="F3" sqref="F3"/>
    </sheetView>
  </sheetViews>
  <sheetFormatPr defaultColWidth="11" defaultRowHeight="15.75"/>
  <cols>
    <col min="1" max="1" width="48" style="6" customWidth="1"/>
    <col min="2" max="2" width="15.375" style="7" customWidth="1"/>
    <col min="3" max="3" width="15.5" style="7" customWidth="1"/>
    <col min="4" max="4" width="16.875" style="7" customWidth="1"/>
    <col min="5" max="5" width="16" style="7" customWidth="1"/>
    <col min="6" max="6" width="19.125" style="7" customWidth="1"/>
    <col min="7" max="7" width="18.625" style="7" customWidth="1"/>
    <col min="8" max="8" width="13.875" style="7" customWidth="1"/>
  </cols>
  <sheetData>
    <row r="1" spans="1:8" s="2" customFormat="1">
      <c r="A1" s="8" t="s">
        <v>2306</v>
      </c>
      <c r="B1" s="9" t="s">
        <v>2296</v>
      </c>
      <c r="C1" s="9" t="s">
        <v>2297</v>
      </c>
      <c r="D1" s="9" t="s">
        <v>2298</v>
      </c>
      <c r="E1" s="9" t="s">
        <v>2299</v>
      </c>
      <c r="F1" s="9" t="s">
        <v>2300</v>
      </c>
      <c r="G1" s="9" t="s">
        <v>2294</v>
      </c>
      <c r="H1" s="9" t="s">
        <v>2319</v>
      </c>
    </row>
    <row r="2" spans="1:8" s="2" customFormat="1" ht="15">
      <c r="A2" s="10" t="str">
        <f t="array" ref="A2">INDEX(companyList,MATCH(0,COUNTIF($A$1:A1,companyList),0))</f>
        <v>Andrew Williams</v>
      </c>
      <c r="B2" s="11">
        <f ca="1">SUMPRODUCT((debit!$J$2:$J$524 = $A2)*(debit!$A$2:$A$524&lt;=TODAY())*(debit!$A$2:$A$524&gt;TODAY()-30)*(debit!$E$2:$E$524))</f>
        <v>0</v>
      </c>
      <c r="C2" s="11">
        <f ca="1">SUMPRODUCT((debit!$J$2:$J$524 = $A2)*(debit!$A$2:$A$524&lt;=TODAY()-30)*(debit!$A$2:$A$524&gt;TODAY()-59)*(debit!$E$2:$E$524))</f>
        <v>0</v>
      </c>
      <c r="D2" s="11">
        <f ca="1">SUMPRODUCT((debit!$J$2:$J$524 = $A2)*(debit!$A$2:$A$524&lt;=TODAY()-60)*(debit!$A$2:$A$524&gt;TODAY()-89)*(debit!$E$2:$E$524))</f>
        <v>0</v>
      </c>
      <c r="E2" s="17">
        <f ca="1">SUMPRODUCT((debit!$J$2:$J$524 = $A2)*(debit!$A$2:$A$524&lt;=TODAY()-90)*(debit!$A$2:$A$524&gt;TODAY()-119)*(debit!$E$2:$E$524))</f>
        <v>0</v>
      </c>
      <c r="F2" s="12">
        <f ca="1">SUMPRODUCT((debit!$J$2:$J$524 = $A2)*(debit!$A$2:$A$524&lt;=TODAY()-120)*(debit!$E$2:$E$524))</f>
        <v>501.88</v>
      </c>
      <c r="G2" s="11">
        <f>SUMPRODUCT((debit!$J$2:$J$524 = $A2)*(debit!$E$2:$E$524))</f>
        <v>501.88</v>
      </c>
      <c r="H2" s="11" t="str">
        <f t="shared" ref="H2:H33" ca="1" si="0">IF(C2+D2+E2+F2=0,"NO","YES")</f>
        <v>YES</v>
      </c>
    </row>
    <row r="3" spans="1:8" s="2" customFormat="1" ht="15">
      <c r="A3" s="10" t="str">
        <f t="array" ref="A3">INDEX(companyList,MATCH(0,COUNTIF($A$1:A2,companyList),0))</f>
        <v>BENOÎT &amp; CÔTÉ</v>
      </c>
      <c r="B3" s="11">
        <f ca="1">SUMPRODUCT((debit!$J$2:$J$524 = $A3)*(debit!$A$2:$A$524&lt;=TODAY())*(debit!$A$2:$A$524&gt;TODAY()-30)*(debit!$E$2:$E$524))</f>
        <v>0</v>
      </c>
      <c r="C3" s="11">
        <f ca="1">SUMPRODUCT((debit!$J$2:$J$524 = $A3)*(debit!$A$2:$A$524&lt;=TODAY()-30)*(debit!$A$2:$A$524&gt;TODAY()-59)*(debit!$E$2:$E$524))</f>
        <v>0</v>
      </c>
      <c r="D3" s="11">
        <f ca="1">SUMPRODUCT((debit!$J$2:$J$524 = $A3)*(debit!$A$2:$A$524&lt;=TODAY()-60)*(debit!$A$2:$A$524&gt;TODAY()-89)*(debit!$E$2:$E$524))</f>
        <v>0</v>
      </c>
      <c r="E3" s="17">
        <f ca="1">SUMPRODUCT((debit!$J$2:$J$524 = $A3)*(debit!$A$2:$A$524&lt;=TODAY()-90)*(debit!$A$2:$A$524&gt;TODAY()-119)*(debit!$E$2:$E$524))</f>
        <v>0</v>
      </c>
      <c r="F3" s="12">
        <f ca="1">SUMPRODUCT((debit!$J$2:$J$524 = $A3)*(debit!$A$2:$A$524&lt;=TODAY()-120)*(debit!$E$2:$E$524))</f>
        <v>8708.8000000000011</v>
      </c>
      <c r="G3" s="11">
        <f>SUMPRODUCT((debit!$J$2:$J$524 = $A3)*(debit!$E$2:$E$524))</f>
        <v>8708.8000000000011</v>
      </c>
      <c r="H3" s="11" t="str">
        <f t="shared" ca="1" si="0"/>
        <v>YES</v>
      </c>
    </row>
    <row r="4" spans="1:8" s="2" customFormat="1" ht="15">
      <c r="A4" s="10" t="str">
        <f t="array" ref="A4">INDEX(companyList,MATCH(0,COUNTIF($A$1:A3,companyList),0))</f>
        <v>BOETERS &amp; LIECK</v>
      </c>
      <c r="B4" s="11">
        <f ca="1">SUMPRODUCT((debit!$J$2:$J$524 = $A4)*(debit!$A$2:$A$524&lt;=TODAY())*(debit!$A$2:$A$524&gt;TODAY()-30)*(debit!$E$2:$E$524))</f>
        <v>0</v>
      </c>
      <c r="C4" s="11">
        <f ca="1">SUMPRODUCT((debit!$J$2:$J$524 = $A4)*(debit!$A$2:$A$524&lt;=TODAY()-30)*(debit!$A$2:$A$524&gt;TODAY()-59)*(debit!$E$2:$E$524))</f>
        <v>0</v>
      </c>
      <c r="D4" s="11">
        <f ca="1">SUMPRODUCT((debit!$J$2:$J$524 = $A4)*(debit!$A$2:$A$524&lt;=TODAY()-60)*(debit!$A$2:$A$524&gt;TODAY()-89)*(debit!$E$2:$E$524))</f>
        <v>0</v>
      </c>
      <c r="E4" s="17">
        <f ca="1">SUMPRODUCT((debit!$J$2:$J$524 = $A4)*(debit!$A$2:$A$524&lt;=TODAY()-90)*(debit!$A$2:$A$524&gt;TODAY()-119)*(debit!$E$2:$E$524))</f>
        <v>0</v>
      </c>
      <c r="F4" s="12">
        <f ca="1">SUMPRODUCT((debit!$J$2:$J$524 = $A4)*(debit!$A$2:$A$524&lt;=TODAY()-120)*(debit!$E$2:$E$524))</f>
        <v>2169.14</v>
      </c>
      <c r="G4" s="11">
        <f>SUMPRODUCT((debit!$J$2:$J$524 = $A4)*(debit!$E$2:$E$524))</f>
        <v>2169.14</v>
      </c>
      <c r="H4" s="11" t="str">
        <f t="shared" ca="1" si="0"/>
        <v>YES</v>
      </c>
    </row>
    <row r="5" spans="1:8" s="2" customFormat="1" ht="15">
      <c r="A5" s="10" t="str">
        <f t="array" ref="A5">INDEX(companyList,MATCH(0,COUNTIF($A$1:A4,companyList),0))</f>
        <v>CABINET BREV&amp;SUD</v>
      </c>
      <c r="B5" s="11">
        <f ca="1">SUMPRODUCT((debit!$J$2:$J$524 = $A5)*(debit!$A$2:$A$524&lt;=TODAY())*(debit!$A$2:$A$524&gt;TODAY()-30)*(debit!$E$2:$E$524))</f>
        <v>0</v>
      </c>
      <c r="C5" s="11">
        <f ca="1">SUMPRODUCT((debit!$J$2:$J$524 = $A5)*(debit!$A$2:$A$524&lt;=TODAY()-30)*(debit!$A$2:$A$524&gt;TODAY()-59)*(debit!$E$2:$E$524))</f>
        <v>0</v>
      </c>
      <c r="D5" s="11">
        <f ca="1">SUMPRODUCT((debit!$J$2:$J$524 = $A5)*(debit!$A$2:$A$524&lt;=TODAY()-60)*(debit!$A$2:$A$524&gt;TODAY()-89)*(debit!$E$2:$E$524))</f>
        <v>0</v>
      </c>
      <c r="E5" s="17">
        <f ca="1">SUMPRODUCT((debit!$J$2:$J$524 = $A5)*(debit!$A$2:$A$524&lt;=TODAY()-90)*(debit!$A$2:$A$524&gt;TODAY()-119)*(debit!$E$2:$E$524))</f>
        <v>0</v>
      </c>
      <c r="F5" s="12">
        <f ca="1">SUMPRODUCT((debit!$J$2:$J$524 = $A5)*(debit!$A$2:$A$524&lt;=TODAY()-120)*(debit!$E$2:$E$524))</f>
        <v>989.15</v>
      </c>
      <c r="G5" s="11">
        <f>SUMPRODUCT((debit!$J$2:$J$524 = $A5)*(debit!$E$2:$E$524))</f>
        <v>989.15</v>
      </c>
      <c r="H5" s="11" t="str">
        <f t="shared" ca="1" si="0"/>
        <v>YES</v>
      </c>
    </row>
    <row r="6" spans="1:8" s="2" customFormat="1" ht="15">
      <c r="A6" s="10" t="str">
        <f t="array" ref="A6">INDEX(companyList,MATCH(0,COUNTIF($A$1:A5,companyList),0))</f>
        <v>Cabinet Laurent &amp; Charras</v>
      </c>
      <c r="B6" s="11">
        <f ca="1">SUMPRODUCT((debit!$J$2:$J$524 = $A6)*(debit!$A$2:$A$524&lt;=TODAY())*(debit!$A$2:$A$524&gt;TODAY()-30)*(debit!$E$2:$E$524))</f>
        <v>0</v>
      </c>
      <c r="C6" s="11">
        <f ca="1">SUMPRODUCT((debit!$J$2:$J$524 = $A6)*(debit!$A$2:$A$524&lt;=TODAY()-30)*(debit!$A$2:$A$524&gt;TODAY()-59)*(debit!$E$2:$E$524))</f>
        <v>0</v>
      </c>
      <c r="D6" s="11">
        <f ca="1">SUMPRODUCT((debit!$J$2:$J$524 = $A6)*(debit!$A$2:$A$524&lt;=TODAY()-60)*(debit!$A$2:$A$524&gt;TODAY()-89)*(debit!$E$2:$E$524))</f>
        <v>0</v>
      </c>
      <c r="E6" s="17">
        <f ca="1">SUMPRODUCT((debit!$J$2:$J$524 = $A6)*(debit!$A$2:$A$524&lt;=TODAY()-90)*(debit!$A$2:$A$524&gt;TODAY()-119)*(debit!$E$2:$E$524))</f>
        <v>0</v>
      </c>
      <c r="F6" s="12">
        <f ca="1">SUMPRODUCT((debit!$J$2:$J$524 = $A6)*(debit!$A$2:$A$524&lt;=TODAY()-120)*(debit!$E$2:$E$524))</f>
        <v>25944.830000000009</v>
      </c>
      <c r="G6" s="11">
        <f>SUMPRODUCT((debit!$J$2:$J$524 = $A6)*(debit!$E$2:$E$524))</f>
        <v>25944.830000000009</v>
      </c>
      <c r="H6" s="11" t="str">
        <f t="shared" ca="1" si="0"/>
        <v>YES</v>
      </c>
    </row>
    <row r="7" spans="1:8" s="2" customFormat="1" ht="15">
      <c r="A7" s="10" t="str">
        <f t="array" ref="A7">INDEX(companyList,MATCH(0,COUNTIF($A$1:A6,companyList),0))</f>
        <v>CABINET LTL</v>
      </c>
      <c r="B7" s="11">
        <f ca="1">SUMPRODUCT((debit!$J$2:$J$524 = $A7)*(debit!$A$2:$A$524&lt;=TODAY())*(debit!$A$2:$A$524&gt;TODAY()-30)*(debit!$E$2:$E$524))</f>
        <v>0</v>
      </c>
      <c r="C7" s="11">
        <f ca="1">SUMPRODUCT((debit!$J$2:$J$524 = $A7)*(debit!$A$2:$A$524&lt;=TODAY()-30)*(debit!$A$2:$A$524&gt;TODAY()-59)*(debit!$E$2:$E$524))</f>
        <v>0</v>
      </c>
      <c r="D7" s="11">
        <f ca="1">SUMPRODUCT((debit!$J$2:$J$524 = $A7)*(debit!$A$2:$A$524&lt;=TODAY()-60)*(debit!$A$2:$A$524&gt;TODAY()-89)*(debit!$E$2:$E$524))</f>
        <v>0</v>
      </c>
      <c r="E7" s="17">
        <f ca="1">SUMPRODUCT((debit!$J$2:$J$524 = $A7)*(debit!$A$2:$A$524&lt;=TODAY()-90)*(debit!$A$2:$A$524&gt;TODAY()-119)*(debit!$E$2:$E$524))</f>
        <v>0</v>
      </c>
      <c r="F7" s="12">
        <f ca="1">SUMPRODUCT((debit!$J$2:$J$524 = $A7)*(debit!$A$2:$A$524&lt;=TODAY()-120)*(debit!$E$2:$E$524))</f>
        <v>1164.23</v>
      </c>
      <c r="G7" s="11">
        <f>SUMPRODUCT((debit!$J$2:$J$524 = $A7)*(debit!$E$2:$E$524))</f>
        <v>1164.23</v>
      </c>
      <c r="H7" s="11" t="str">
        <f t="shared" ca="1" si="0"/>
        <v>YES</v>
      </c>
    </row>
    <row r="8" spans="1:8" s="2" customFormat="1" ht="15">
      <c r="A8" s="10" t="str">
        <f t="array" ref="A8">INDEX(companyList,MATCH(0,COUNTIF($A$1:A7,companyList),0))</f>
        <v>Donaldson Company, Inc.</v>
      </c>
      <c r="B8" s="11">
        <f ca="1">SUMPRODUCT((debit!$J$2:$J$524 = $A8)*(debit!$A$2:$A$524&lt;=TODAY())*(debit!$A$2:$A$524&gt;TODAY()-30)*(debit!$E$2:$E$524))</f>
        <v>0</v>
      </c>
      <c r="C8" s="11">
        <f ca="1">SUMPRODUCT((debit!$J$2:$J$524 = $A8)*(debit!$A$2:$A$524&lt;=TODAY()-30)*(debit!$A$2:$A$524&gt;TODAY()-59)*(debit!$E$2:$E$524))</f>
        <v>0</v>
      </c>
      <c r="D8" s="11">
        <f ca="1">SUMPRODUCT((debit!$J$2:$J$524 = $A8)*(debit!$A$2:$A$524&lt;=TODAY()-60)*(debit!$A$2:$A$524&gt;TODAY()-89)*(debit!$E$2:$E$524))</f>
        <v>0</v>
      </c>
      <c r="E8" s="17">
        <f ca="1">SUMPRODUCT((debit!$J$2:$J$524 = $A8)*(debit!$A$2:$A$524&lt;=TODAY()-90)*(debit!$A$2:$A$524&gt;TODAY()-119)*(debit!$E$2:$E$524))</f>
        <v>0</v>
      </c>
      <c r="F8" s="12">
        <f ca="1">SUMPRODUCT((debit!$J$2:$J$524 = $A8)*(debit!$A$2:$A$524&lt;=TODAY()-120)*(debit!$E$2:$E$524))</f>
        <v>540</v>
      </c>
      <c r="G8" s="11">
        <f>SUMPRODUCT((debit!$J$2:$J$524 = $A8)*(debit!$E$2:$E$524))</f>
        <v>540</v>
      </c>
      <c r="H8" s="11" t="str">
        <f t="shared" ca="1" si="0"/>
        <v>YES</v>
      </c>
    </row>
    <row r="9" spans="1:8" s="2" customFormat="1" ht="15">
      <c r="A9" s="10" t="str">
        <f t="array" ref="A9">INDEX(companyList,MATCH(0,COUNTIF($A$1:A8,companyList),0))</f>
        <v>DORSEY &amp; WHITNEY LLP</v>
      </c>
      <c r="B9" s="11">
        <f ca="1">SUMPRODUCT((debit!$J$2:$J$524 = $A9)*(debit!$A$2:$A$524&lt;=TODAY())*(debit!$A$2:$A$524&gt;TODAY()-30)*(debit!$E$2:$E$524))</f>
        <v>0</v>
      </c>
      <c r="C9" s="11">
        <f ca="1">SUMPRODUCT((debit!$J$2:$J$524 = $A9)*(debit!$A$2:$A$524&lt;=TODAY()-30)*(debit!$A$2:$A$524&gt;TODAY()-59)*(debit!$E$2:$E$524))</f>
        <v>0</v>
      </c>
      <c r="D9" s="11">
        <f ca="1">SUMPRODUCT((debit!$J$2:$J$524 = $A9)*(debit!$A$2:$A$524&lt;=TODAY()-60)*(debit!$A$2:$A$524&gt;TODAY()-89)*(debit!$E$2:$E$524))</f>
        <v>0</v>
      </c>
      <c r="E9" s="17">
        <f ca="1">SUMPRODUCT((debit!$J$2:$J$524 = $A9)*(debit!$A$2:$A$524&lt;=TODAY()-90)*(debit!$A$2:$A$524&gt;TODAY()-119)*(debit!$E$2:$E$524))</f>
        <v>0</v>
      </c>
      <c r="F9" s="12">
        <f ca="1">SUMPRODUCT((debit!$J$2:$J$524 = $A9)*(debit!$A$2:$A$524&lt;=TODAY()-120)*(debit!$E$2:$E$524))</f>
        <v>682.39</v>
      </c>
      <c r="G9" s="11">
        <f>SUMPRODUCT((debit!$J$2:$J$524 = $A9)*(debit!$E$2:$E$524))</f>
        <v>682.39</v>
      </c>
      <c r="H9" s="11" t="str">
        <f t="shared" ca="1" si="0"/>
        <v>YES</v>
      </c>
    </row>
    <row r="10" spans="1:8" s="2" customFormat="1" ht="15">
      <c r="A10" s="10" t="str">
        <f t="array" ref="A10">INDEX(companyList,MATCH(0,COUNTIF($A$1:A9,companyList),0))</f>
        <v>Dr. Salah Elmoselhy</v>
      </c>
      <c r="B10" s="11">
        <f ca="1">SUMPRODUCT((debit!$J$2:$J$524 = $A10)*(debit!$A$2:$A$524&lt;=TODAY())*(debit!$A$2:$A$524&gt;TODAY()-30)*(debit!$E$2:$E$524))</f>
        <v>0</v>
      </c>
      <c r="C10" s="11">
        <f ca="1">SUMPRODUCT((debit!$J$2:$J$524 = $A10)*(debit!$A$2:$A$524&lt;=TODAY()-30)*(debit!$A$2:$A$524&gt;TODAY()-59)*(debit!$E$2:$E$524))</f>
        <v>0</v>
      </c>
      <c r="D10" s="11">
        <f ca="1">SUMPRODUCT((debit!$J$2:$J$524 = $A10)*(debit!$A$2:$A$524&lt;=TODAY()-60)*(debit!$A$2:$A$524&gt;TODAY()-89)*(debit!$E$2:$E$524))</f>
        <v>0</v>
      </c>
      <c r="E10" s="17">
        <f ca="1">SUMPRODUCT((debit!$J$2:$J$524 = $A10)*(debit!$A$2:$A$524&lt;=TODAY()-90)*(debit!$A$2:$A$524&gt;TODAY()-119)*(debit!$E$2:$E$524))</f>
        <v>0</v>
      </c>
      <c r="F10" s="12">
        <f ca="1">SUMPRODUCT((debit!$J$2:$J$524 = $A10)*(debit!$A$2:$A$524&lt;=TODAY()-120)*(debit!$E$2:$E$524))</f>
        <v>1423.25</v>
      </c>
      <c r="G10" s="11">
        <f>SUMPRODUCT((debit!$J$2:$J$524 = $A10)*(debit!$E$2:$E$524))</f>
        <v>1423.25</v>
      </c>
      <c r="H10" s="11" t="str">
        <f t="shared" ca="1" si="0"/>
        <v>YES</v>
      </c>
    </row>
    <row r="11" spans="1:8" s="2" customFormat="1" ht="15">
      <c r="A11" s="10" t="str">
        <f t="array" ref="A11">INDEX(companyList,MATCH(0,COUNTIF($A$1:A10,companyList),0))</f>
        <v>EP&amp;C</v>
      </c>
      <c r="B11" s="11">
        <f ca="1">SUMPRODUCT((debit!$J$2:$J$524 = $A11)*(debit!$A$2:$A$524&lt;=TODAY())*(debit!$A$2:$A$524&gt;TODAY()-30)*(debit!$E$2:$E$524))</f>
        <v>0</v>
      </c>
      <c r="C11" s="11">
        <f ca="1">SUMPRODUCT((debit!$J$2:$J$524 = $A11)*(debit!$A$2:$A$524&lt;=TODAY()-30)*(debit!$A$2:$A$524&gt;TODAY()-59)*(debit!$E$2:$E$524))</f>
        <v>0</v>
      </c>
      <c r="D11" s="11">
        <f ca="1">SUMPRODUCT((debit!$J$2:$J$524 = $A11)*(debit!$A$2:$A$524&lt;=TODAY()-60)*(debit!$A$2:$A$524&gt;TODAY()-89)*(debit!$E$2:$E$524))</f>
        <v>0</v>
      </c>
      <c r="E11" s="17">
        <f ca="1">SUMPRODUCT((debit!$J$2:$J$524 = $A11)*(debit!$A$2:$A$524&lt;=TODAY()-90)*(debit!$A$2:$A$524&gt;TODAY()-119)*(debit!$E$2:$E$524))</f>
        <v>0</v>
      </c>
      <c r="F11" s="12">
        <f ca="1">SUMPRODUCT((debit!$J$2:$J$524 = $A11)*(debit!$A$2:$A$524&lt;=TODAY()-120)*(debit!$E$2:$E$524))</f>
        <v>480.19</v>
      </c>
      <c r="G11" s="11">
        <f>SUMPRODUCT((debit!$J$2:$J$524 = $A11)*(debit!$E$2:$E$524))</f>
        <v>480.19</v>
      </c>
      <c r="H11" s="11" t="str">
        <f t="shared" ca="1" si="0"/>
        <v>YES</v>
      </c>
    </row>
    <row r="12" spans="1:8" s="2" customFormat="1" ht="15">
      <c r="A12" s="10" t="str">
        <f t="array" ref="A12">INDEX(companyList,MATCH(0,COUNTIF($A$1:A11,companyList),0))</f>
        <v>FISH &amp; RICHARDSON P.C.</v>
      </c>
      <c r="B12" s="11">
        <f ca="1">SUMPRODUCT((debit!$J$2:$J$524 = $A12)*(debit!$A$2:$A$524&lt;=TODAY())*(debit!$A$2:$A$524&gt;TODAY()-30)*(debit!$E$2:$E$524))</f>
        <v>0</v>
      </c>
      <c r="C12" s="11">
        <f ca="1">SUMPRODUCT((debit!$J$2:$J$524 = $A12)*(debit!$A$2:$A$524&lt;=TODAY()-30)*(debit!$A$2:$A$524&gt;TODAY()-59)*(debit!$E$2:$E$524))</f>
        <v>0</v>
      </c>
      <c r="D12" s="11">
        <f ca="1">SUMPRODUCT((debit!$J$2:$J$524 = $A12)*(debit!$A$2:$A$524&lt;=TODAY()-60)*(debit!$A$2:$A$524&gt;TODAY()-89)*(debit!$E$2:$E$524))</f>
        <v>0</v>
      </c>
      <c r="E12" s="17">
        <f ca="1">SUMPRODUCT((debit!$J$2:$J$524 = $A12)*(debit!$A$2:$A$524&lt;=TODAY()-90)*(debit!$A$2:$A$524&gt;TODAY()-119)*(debit!$E$2:$E$524))</f>
        <v>0</v>
      </c>
      <c r="F12" s="12">
        <f ca="1">SUMPRODUCT((debit!$J$2:$J$524 = $A12)*(debit!$A$2:$A$524&lt;=TODAY()-120)*(debit!$E$2:$E$524))</f>
        <v>1370.31</v>
      </c>
      <c r="G12" s="11">
        <f>SUMPRODUCT((debit!$J$2:$J$524 = $A12)*(debit!$E$2:$E$524))</f>
        <v>1370.31</v>
      </c>
      <c r="H12" s="11" t="str">
        <f t="shared" ca="1" si="0"/>
        <v>YES</v>
      </c>
    </row>
    <row r="13" spans="1:8" s="2" customFormat="1" ht="15">
      <c r="A13" s="10" t="str">
        <f t="array" ref="A13">INDEX(companyList,MATCH(0,COUNTIF($A$1:A12,companyList),0))</f>
        <v>Flaster/Greenberg PC</v>
      </c>
      <c r="B13" s="11">
        <f ca="1">SUMPRODUCT((debit!$J$2:$J$524 = $A13)*(debit!$A$2:$A$524&lt;=TODAY())*(debit!$A$2:$A$524&gt;TODAY()-30)*(debit!$E$2:$E$524))</f>
        <v>0</v>
      </c>
      <c r="C13" s="11">
        <f ca="1">SUMPRODUCT((debit!$J$2:$J$524 = $A13)*(debit!$A$2:$A$524&lt;=TODAY()-30)*(debit!$A$2:$A$524&gt;TODAY()-59)*(debit!$E$2:$E$524))</f>
        <v>0</v>
      </c>
      <c r="D13" s="11">
        <f ca="1">SUMPRODUCT((debit!$J$2:$J$524 = $A13)*(debit!$A$2:$A$524&lt;=TODAY()-60)*(debit!$A$2:$A$524&gt;TODAY()-89)*(debit!$E$2:$E$524))</f>
        <v>0</v>
      </c>
      <c r="E13" s="17">
        <f ca="1">SUMPRODUCT((debit!$J$2:$J$524 = $A13)*(debit!$A$2:$A$524&lt;=TODAY()-90)*(debit!$A$2:$A$524&gt;TODAY()-119)*(debit!$E$2:$E$524))</f>
        <v>0</v>
      </c>
      <c r="F13" s="12">
        <f ca="1">SUMPRODUCT((debit!$J$2:$J$524 = $A13)*(debit!$A$2:$A$524&lt;=TODAY()-120)*(debit!$E$2:$E$524))</f>
        <v>3609.88</v>
      </c>
      <c r="G13" s="11">
        <f>SUMPRODUCT((debit!$J$2:$J$524 = $A13)*(debit!$E$2:$E$524))</f>
        <v>3609.88</v>
      </c>
      <c r="H13" s="11" t="str">
        <f t="shared" ca="1" si="0"/>
        <v>YES</v>
      </c>
    </row>
    <row r="14" spans="1:8" s="2" customFormat="1" ht="15">
      <c r="A14" s="10" t="str">
        <f t="array" ref="A14">INDEX(companyList,MATCH(0,COUNTIF($A$1:A13,companyList),0))</f>
        <v>Foley &amp; Lardner LLP</v>
      </c>
      <c r="B14" s="11">
        <f ca="1">SUMPRODUCT((debit!$J$2:$J$524 = $A14)*(debit!$A$2:$A$524&lt;=TODAY())*(debit!$A$2:$A$524&gt;TODAY()-30)*(debit!$E$2:$E$524))</f>
        <v>0</v>
      </c>
      <c r="C14" s="11">
        <f ca="1">SUMPRODUCT((debit!$J$2:$J$524 = $A14)*(debit!$A$2:$A$524&lt;=TODAY()-30)*(debit!$A$2:$A$524&gt;TODAY()-59)*(debit!$E$2:$E$524))</f>
        <v>0</v>
      </c>
      <c r="D14" s="11">
        <f ca="1">SUMPRODUCT((debit!$J$2:$J$524 = $A14)*(debit!$A$2:$A$524&lt;=TODAY()-60)*(debit!$A$2:$A$524&gt;TODAY()-89)*(debit!$E$2:$E$524))</f>
        <v>0</v>
      </c>
      <c r="E14" s="17">
        <f ca="1">SUMPRODUCT((debit!$J$2:$J$524 = $A14)*(debit!$A$2:$A$524&lt;=TODAY()-90)*(debit!$A$2:$A$524&gt;TODAY()-119)*(debit!$E$2:$E$524))</f>
        <v>0</v>
      </c>
      <c r="F14" s="12">
        <f ca="1">SUMPRODUCT((debit!$J$2:$J$524 = $A14)*(debit!$A$2:$A$524&lt;=TODAY()-120)*(debit!$E$2:$E$524))</f>
        <v>30922.979999999992</v>
      </c>
      <c r="G14" s="11">
        <f>SUMPRODUCT((debit!$J$2:$J$524 = $A14)*(debit!$E$2:$E$524))</f>
        <v>30922.979999999992</v>
      </c>
      <c r="H14" s="11" t="str">
        <f t="shared" ca="1" si="0"/>
        <v>YES</v>
      </c>
    </row>
    <row r="15" spans="1:8" s="2" customFormat="1" ht="15">
      <c r="A15" s="10" t="str">
        <f t="array" ref="A15">INDEX(companyList,MATCH(0,COUNTIF($A$1:A14,companyList),0))</f>
        <v>FPA PATENT ATTORNEYS PTY LTD</v>
      </c>
      <c r="B15" s="11">
        <f ca="1">SUMPRODUCT((debit!$J$2:$J$524 = $A15)*(debit!$A$2:$A$524&lt;=TODAY())*(debit!$A$2:$A$524&gt;TODAY()-30)*(debit!$E$2:$E$524))</f>
        <v>0</v>
      </c>
      <c r="C15" s="11">
        <f ca="1">SUMPRODUCT((debit!$J$2:$J$524 = $A15)*(debit!$A$2:$A$524&lt;=TODAY()-30)*(debit!$A$2:$A$524&gt;TODAY()-59)*(debit!$E$2:$E$524))</f>
        <v>0</v>
      </c>
      <c r="D15" s="11">
        <f ca="1">SUMPRODUCT((debit!$J$2:$J$524 = $A15)*(debit!$A$2:$A$524&lt;=TODAY()-60)*(debit!$A$2:$A$524&gt;TODAY()-89)*(debit!$E$2:$E$524))</f>
        <v>0</v>
      </c>
      <c r="E15" s="17">
        <f ca="1">SUMPRODUCT((debit!$J$2:$J$524 = $A15)*(debit!$A$2:$A$524&lt;=TODAY()-90)*(debit!$A$2:$A$524&gt;TODAY()-119)*(debit!$E$2:$E$524))</f>
        <v>0</v>
      </c>
      <c r="F15" s="12">
        <f ca="1">SUMPRODUCT((debit!$J$2:$J$524 = $A15)*(debit!$A$2:$A$524&lt;=TODAY()-120)*(debit!$E$2:$E$524))</f>
        <v>7930.93</v>
      </c>
      <c r="G15" s="11">
        <f>SUMPRODUCT((debit!$J$2:$J$524 = $A15)*(debit!$E$2:$E$524))</f>
        <v>7930.93</v>
      </c>
      <c r="H15" s="11" t="str">
        <f t="shared" ca="1" si="0"/>
        <v>YES</v>
      </c>
    </row>
    <row r="16" spans="1:8" s="2" customFormat="1" ht="15">
      <c r="A16" s="10" t="str">
        <f t="array" ref="A16">INDEX(companyList,MATCH(0,COUNTIF($A$1:A15,companyList),0))</f>
        <v>GLP Srl</v>
      </c>
      <c r="B16" s="11">
        <f ca="1">SUMPRODUCT((debit!$J$2:$J$524 = $A16)*(debit!$A$2:$A$524&lt;=TODAY())*(debit!$A$2:$A$524&gt;TODAY()-30)*(debit!$E$2:$E$524))</f>
        <v>0</v>
      </c>
      <c r="C16" s="11">
        <f ca="1">SUMPRODUCT((debit!$J$2:$J$524 = $A16)*(debit!$A$2:$A$524&lt;=TODAY()-30)*(debit!$A$2:$A$524&gt;TODAY()-59)*(debit!$E$2:$E$524))</f>
        <v>0</v>
      </c>
      <c r="D16" s="11">
        <f ca="1">SUMPRODUCT((debit!$J$2:$J$524 = $A16)*(debit!$A$2:$A$524&lt;=TODAY()-60)*(debit!$A$2:$A$524&gt;TODAY()-89)*(debit!$E$2:$E$524))</f>
        <v>0</v>
      </c>
      <c r="E16" s="17">
        <f ca="1">SUMPRODUCT((debit!$J$2:$J$524 = $A16)*(debit!$A$2:$A$524&lt;=TODAY()-90)*(debit!$A$2:$A$524&gt;TODAY()-119)*(debit!$E$2:$E$524))</f>
        <v>0</v>
      </c>
      <c r="F16" s="12">
        <f ca="1">SUMPRODUCT((debit!$J$2:$J$524 = $A16)*(debit!$A$2:$A$524&lt;=TODAY()-120)*(debit!$E$2:$E$524))</f>
        <v>287</v>
      </c>
      <c r="G16" s="11">
        <f>SUMPRODUCT((debit!$J$2:$J$524 = $A16)*(debit!$E$2:$E$524))</f>
        <v>287</v>
      </c>
      <c r="H16" s="11" t="str">
        <f t="shared" ca="1" si="0"/>
        <v>YES</v>
      </c>
    </row>
    <row r="17" spans="1:8" s="2" customFormat="1" ht="15">
      <c r="A17" s="10" t="str">
        <f t="array" ref="A17">INDEX(companyList,MATCH(0,COUNTIF($A$1:A16,companyList),0))</f>
        <v>GRAMM, LINS &amp; PARTNER</v>
      </c>
      <c r="B17" s="11">
        <f ca="1">SUMPRODUCT((debit!$J$2:$J$524 = $A17)*(debit!$A$2:$A$524&lt;=TODAY())*(debit!$A$2:$A$524&gt;TODAY()-30)*(debit!$E$2:$E$524))</f>
        <v>0</v>
      </c>
      <c r="C17" s="11">
        <f ca="1">SUMPRODUCT((debit!$J$2:$J$524 = $A17)*(debit!$A$2:$A$524&lt;=TODAY()-30)*(debit!$A$2:$A$524&gt;TODAY()-59)*(debit!$E$2:$E$524))</f>
        <v>0</v>
      </c>
      <c r="D17" s="11">
        <f ca="1">SUMPRODUCT((debit!$J$2:$J$524 = $A17)*(debit!$A$2:$A$524&lt;=TODAY()-60)*(debit!$A$2:$A$524&gt;TODAY()-89)*(debit!$E$2:$E$524))</f>
        <v>0</v>
      </c>
      <c r="E17" s="17">
        <f ca="1">SUMPRODUCT((debit!$J$2:$J$524 = $A17)*(debit!$A$2:$A$524&lt;=TODAY()-90)*(debit!$A$2:$A$524&gt;TODAY()-119)*(debit!$E$2:$E$524))</f>
        <v>0</v>
      </c>
      <c r="F17" s="12">
        <f ca="1">SUMPRODUCT((debit!$J$2:$J$524 = $A17)*(debit!$A$2:$A$524&lt;=TODAY()-120)*(debit!$E$2:$E$524))</f>
        <v>1245.92</v>
      </c>
      <c r="G17" s="11">
        <f>SUMPRODUCT((debit!$J$2:$J$524 = $A17)*(debit!$E$2:$E$524))</f>
        <v>1245.92</v>
      </c>
      <c r="H17" s="11" t="str">
        <f t="shared" ca="1" si="0"/>
        <v>YES</v>
      </c>
    </row>
    <row r="18" spans="1:8" s="2" customFormat="1" ht="15">
      <c r="A18" s="10" t="str">
        <f t="array" ref="A18">INDEX(companyList,MATCH(0,COUNTIF($A$1:A17,companyList),0))</f>
        <v>GREENBERG TRAURIG, LLP</v>
      </c>
      <c r="B18" s="11">
        <f ca="1">SUMPRODUCT((debit!$J$2:$J$524 = $A18)*(debit!$A$2:$A$524&lt;=TODAY())*(debit!$A$2:$A$524&gt;TODAY()-30)*(debit!$E$2:$E$524))</f>
        <v>0</v>
      </c>
      <c r="C18" s="11">
        <f ca="1">SUMPRODUCT((debit!$J$2:$J$524 = $A18)*(debit!$A$2:$A$524&lt;=TODAY()-30)*(debit!$A$2:$A$524&gt;TODAY()-59)*(debit!$E$2:$E$524))</f>
        <v>0</v>
      </c>
      <c r="D18" s="11">
        <f ca="1">SUMPRODUCT((debit!$J$2:$J$524 = $A18)*(debit!$A$2:$A$524&lt;=TODAY()-60)*(debit!$A$2:$A$524&gt;TODAY()-89)*(debit!$E$2:$E$524))</f>
        <v>0</v>
      </c>
      <c r="E18" s="17">
        <f ca="1">SUMPRODUCT((debit!$J$2:$J$524 = $A18)*(debit!$A$2:$A$524&lt;=TODAY()-90)*(debit!$A$2:$A$524&gt;TODAY()-119)*(debit!$E$2:$E$524))</f>
        <v>0</v>
      </c>
      <c r="F18" s="12">
        <f ca="1">SUMPRODUCT((debit!$J$2:$J$524 = $A18)*(debit!$A$2:$A$524&lt;=TODAY()-120)*(debit!$E$2:$E$524))</f>
        <v>763.1</v>
      </c>
      <c r="G18" s="11">
        <f>SUMPRODUCT((debit!$J$2:$J$524 = $A18)*(debit!$E$2:$E$524))</f>
        <v>763.1</v>
      </c>
      <c r="H18" s="11" t="str">
        <f t="shared" ca="1" si="0"/>
        <v>YES</v>
      </c>
    </row>
    <row r="19" spans="1:8" s="2" customFormat="1" ht="15">
      <c r="A19" s="10" t="str">
        <f t="array" ref="A19">INDEX(companyList,MATCH(0,COUNTIF($A$1:A18,companyList),0))</f>
        <v>Griffith Hack IP Specialist Firm</v>
      </c>
      <c r="B19" s="11">
        <f ca="1">SUMPRODUCT((debit!$J$2:$J$524 = $A19)*(debit!$A$2:$A$524&lt;=TODAY())*(debit!$A$2:$A$524&gt;TODAY()-30)*(debit!$E$2:$E$524))</f>
        <v>0</v>
      </c>
      <c r="C19" s="11">
        <f ca="1">SUMPRODUCT((debit!$J$2:$J$524 = $A19)*(debit!$A$2:$A$524&lt;=TODAY()-30)*(debit!$A$2:$A$524&gt;TODAY()-59)*(debit!$E$2:$E$524))</f>
        <v>0</v>
      </c>
      <c r="D19" s="11">
        <f ca="1">SUMPRODUCT((debit!$J$2:$J$524 = $A19)*(debit!$A$2:$A$524&lt;=TODAY()-60)*(debit!$A$2:$A$524&gt;TODAY()-89)*(debit!$E$2:$E$524))</f>
        <v>0</v>
      </c>
      <c r="E19" s="17">
        <f ca="1">SUMPRODUCT((debit!$J$2:$J$524 = $A19)*(debit!$A$2:$A$524&lt;=TODAY()-90)*(debit!$A$2:$A$524&gt;TODAY()-119)*(debit!$E$2:$E$524))</f>
        <v>0</v>
      </c>
      <c r="F19" s="12">
        <f ca="1">SUMPRODUCT((debit!$J$2:$J$524 = $A19)*(debit!$A$2:$A$524&lt;=TODAY()-120)*(debit!$E$2:$E$524))</f>
        <v>2315.2200000000003</v>
      </c>
      <c r="G19" s="11">
        <f>SUMPRODUCT((debit!$J$2:$J$524 = $A19)*(debit!$E$2:$E$524))</f>
        <v>2315.2200000000003</v>
      </c>
      <c r="H19" s="11" t="str">
        <f t="shared" ca="1" si="0"/>
        <v>YES</v>
      </c>
    </row>
    <row r="20" spans="1:8" s="2" customFormat="1" ht="15">
      <c r="A20" s="10" t="str">
        <f t="array" ref="A20">INDEX(companyList,MATCH(0,COUNTIF($A$1:A19,companyList),0))</f>
        <v>H. Jay Spiegel &amp; Associates Intellectual Property Law</v>
      </c>
      <c r="B20" s="11">
        <f ca="1">SUMPRODUCT((debit!$J$2:$J$524 = $A20)*(debit!$A$2:$A$524&lt;=TODAY())*(debit!$A$2:$A$524&gt;TODAY()-30)*(debit!$E$2:$E$524))</f>
        <v>0</v>
      </c>
      <c r="C20" s="11">
        <f ca="1">SUMPRODUCT((debit!$J$2:$J$524 = $A20)*(debit!$A$2:$A$524&lt;=TODAY()-30)*(debit!$A$2:$A$524&gt;TODAY()-59)*(debit!$E$2:$E$524))</f>
        <v>0</v>
      </c>
      <c r="D20" s="11">
        <f ca="1">SUMPRODUCT((debit!$J$2:$J$524 = $A20)*(debit!$A$2:$A$524&lt;=TODAY()-60)*(debit!$A$2:$A$524&gt;TODAY()-89)*(debit!$E$2:$E$524))</f>
        <v>0</v>
      </c>
      <c r="E20" s="17">
        <f ca="1">SUMPRODUCT((debit!$J$2:$J$524 = $A20)*(debit!$A$2:$A$524&lt;=TODAY()-90)*(debit!$A$2:$A$524&gt;TODAY()-119)*(debit!$E$2:$E$524))</f>
        <v>0</v>
      </c>
      <c r="F20" s="12">
        <f ca="1">SUMPRODUCT((debit!$J$2:$J$524 = $A20)*(debit!$A$2:$A$524&lt;=TODAY()-120)*(debit!$E$2:$E$524))</f>
        <v>396.61</v>
      </c>
      <c r="G20" s="11">
        <f>SUMPRODUCT((debit!$J$2:$J$524 = $A20)*(debit!$E$2:$E$524))</f>
        <v>396.61</v>
      </c>
      <c r="H20" s="11" t="str">
        <f t="shared" ca="1" si="0"/>
        <v>YES</v>
      </c>
    </row>
    <row r="21" spans="1:8" s="2" customFormat="1" ht="15">
      <c r="A21" s="10" t="str">
        <f t="array" ref="A21">INDEX(companyList,MATCH(0,COUNTIF($A$1:A20,companyList),0))</f>
        <v>HAMRE, SCHUMANN, MUELLER &amp; LARSON, P.C.</v>
      </c>
      <c r="B21" s="11">
        <f ca="1">SUMPRODUCT((debit!$J$2:$J$524 = $A21)*(debit!$A$2:$A$524&lt;=TODAY())*(debit!$A$2:$A$524&gt;TODAY()-30)*(debit!$E$2:$E$524))</f>
        <v>0</v>
      </c>
      <c r="C21" s="11">
        <f ca="1">SUMPRODUCT((debit!$J$2:$J$524 = $A21)*(debit!$A$2:$A$524&lt;=TODAY()-30)*(debit!$A$2:$A$524&gt;TODAY()-59)*(debit!$E$2:$E$524))</f>
        <v>0</v>
      </c>
      <c r="D21" s="11">
        <f ca="1">SUMPRODUCT((debit!$J$2:$J$524 = $A21)*(debit!$A$2:$A$524&lt;=TODAY()-60)*(debit!$A$2:$A$524&gt;TODAY()-89)*(debit!$E$2:$E$524))</f>
        <v>0</v>
      </c>
      <c r="E21" s="17">
        <f ca="1">SUMPRODUCT((debit!$J$2:$J$524 = $A21)*(debit!$A$2:$A$524&lt;=TODAY()-90)*(debit!$A$2:$A$524&gt;TODAY()-119)*(debit!$E$2:$E$524))</f>
        <v>0</v>
      </c>
      <c r="F21" s="12">
        <f ca="1">SUMPRODUCT((debit!$J$2:$J$524 = $A21)*(debit!$A$2:$A$524&lt;=TODAY()-120)*(debit!$E$2:$E$524))</f>
        <v>67728.83</v>
      </c>
      <c r="G21" s="11">
        <f>SUMPRODUCT((debit!$J$2:$J$524 = $A21)*(debit!$E$2:$E$524))</f>
        <v>67728.83</v>
      </c>
      <c r="H21" s="11" t="str">
        <f t="shared" ca="1" si="0"/>
        <v>YES</v>
      </c>
    </row>
    <row r="22" spans="1:8" s="2" customFormat="1" ht="15">
      <c r="A22" s="10" t="str">
        <f t="array" ref="A22">INDEX(companyList,MATCH(0,COUNTIF($A$1:A21,companyList),0))</f>
        <v>HANNA MOORE &amp; CURLEY</v>
      </c>
      <c r="B22" s="11">
        <f ca="1">SUMPRODUCT((debit!$J$2:$J$524 = $A22)*(debit!$A$2:$A$524&lt;=TODAY())*(debit!$A$2:$A$524&gt;TODAY()-30)*(debit!$E$2:$E$524))</f>
        <v>0</v>
      </c>
      <c r="C22" s="11">
        <f ca="1">SUMPRODUCT((debit!$J$2:$J$524 = $A22)*(debit!$A$2:$A$524&lt;=TODAY()-30)*(debit!$A$2:$A$524&gt;TODAY()-59)*(debit!$E$2:$E$524))</f>
        <v>0</v>
      </c>
      <c r="D22" s="11">
        <f ca="1">SUMPRODUCT((debit!$J$2:$J$524 = $A22)*(debit!$A$2:$A$524&lt;=TODAY()-60)*(debit!$A$2:$A$524&gt;TODAY()-89)*(debit!$E$2:$E$524))</f>
        <v>0</v>
      </c>
      <c r="E22" s="17">
        <f ca="1">SUMPRODUCT((debit!$J$2:$J$524 = $A22)*(debit!$A$2:$A$524&lt;=TODAY()-90)*(debit!$A$2:$A$524&gt;TODAY()-119)*(debit!$E$2:$E$524))</f>
        <v>0</v>
      </c>
      <c r="F22" s="12">
        <f ca="1">SUMPRODUCT((debit!$J$2:$J$524 = $A22)*(debit!$A$2:$A$524&lt;=TODAY()-120)*(debit!$E$2:$E$524))</f>
        <v>174.46</v>
      </c>
      <c r="G22" s="11">
        <f>SUMPRODUCT((debit!$J$2:$J$524 = $A22)*(debit!$E$2:$E$524))</f>
        <v>174.46</v>
      </c>
      <c r="H22" s="11" t="str">
        <f t="shared" ca="1" si="0"/>
        <v>YES</v>
      </c>
    </row>
    <row r="23" spans="1:8" s="2" customFormat="1" ht="15">
      <c r="A23" s="10" t="str">
        <f t="array" ref="A23">INDEX(companyList,MATCH(0,COUNTIF($A$1:A22,companyList),0))</f>
        <v>HANOL Intellectual Property and Law</v>
      </c>
      <c r="B23" s="11">
        <f ca="1">SUMPRODUCT((debit!$J$2:$J$524 = $A23)*(debit!$A$2:$A$524&lt;=TODAY())*(debit!$A$2:$A$524&gt;TODAY()-30)*(debit!$E$2:$E$524))</f>
        <v>0</v>
      </c>
      <c r="C23" s="11">
        <f ca="1">SUMPRODUCT((debit!$J$2:$J$524 = $A23)*(debit!$A$2:$A$524&lt;=TODAY()-30)*(debit!$A$2:$A$524&gt;TODAY()-59)*(debit!$E$2:$E$524))</f>
        <v>0</v>
      </c>
      <c r="D23" s="11">
        <f ca="1">SUMPRODUCT((debit!$J$2:$J$524 = $A23)*(debit!$A$2:$A$524&lt;=TODAY()-60)*(debit!$A$2:$A$524&gt;TODAY()-89)*(debit!$E$2:$E$524))</f>
        <v>0</v>
      </c>
      <c r="E23" s="17">
        <f ca="1">SUMPRODUCT((debit!$J$2:$J$524 = $A23)*(debit!$A$2:$A$524&lt;=TODAY()-90)*(debit!$A$2:$A$524&gt;TODAY()-119)*(debit!$E$2:$E$524))</f>
        <v>0</v>
      </c>
      <c r="F23" s="12">
        <f ca="1">SUMPRODUCT((debit!$J$2:$J$524 = $A23)*(debit!$A$2:$A$524&lt;=TODAY()-120)*(debit!$E$2:$E$524))</f>
        <v>7071.97</v>
      </c>
      <c r="G23" s="11">
        <f>SUMPRODUCT((debit!$J$2:$J$524 = $A23)*(debit!$E$2:$E$524))</f>
        <v>7071.97</v>
      </c>
      <c r="H23" s="11" t="str">
        <f t="shared" ca="1" si="0"/>
        <v>YES</v>
      </c>
    </row>
    <row r="24" spans="1:8" s="2" customFormat="1" ht="15">
      <c r="A24" s="10" t="str">
        <f t="array" ref="A24">INDEX(companyList,MATCH(0,COUNTIF($A$1:A23,companyList),0))</f>
        <v>HONESTY &amp; JR PARTNERS INTELLECTUAL PROPERTY LAW GROUP</v>
      </c>
      <c r="B24" s="11">
        <f ca="1">SUMPRODUCT((debit!$J$2:$J$524 = $A24)*(debit!$A$2:$A$524&lt;=TODAY())*(debit!$A$2:$A$524&gt;TODAY()-30)*(debit!$E$2:$E$524))</f>
        <v>0</v>
      </c>
      <c r="C24" s="11">
        <f ca="1">SUMPRODUCT((debit!$J$2:$J$524 = $A24)*(debit!$A$2:$A$524&lt;=TODAY()-30)*(debit!$A$2:$A$524&gt;TODAY()-59)*(debit!$E$2:$E$524))</f>
        <v>0</v>
      </c>
      <c r="D24" s="11">
        <f ca="1">SUMPRODUCT((debit!$J$2:$J$524 = $A24)*(debit!$A$2:$A$524&lt;=TODAY()-60)*(debit!$A$2:$A$524&gt;TODAY()-89)*(debit!$E$2:$E$524))</f>
        <v>0</v>
      </c>
      <c r="E24" s="17">
        <f ca="1">SUMPRODUCT((debit!$J$2:$J$524 = $A24)*(debit!$A$2:$A$524&lt;=TODAY()-90)*(debit!$A$2:$A$524&gt;TODAY()-119)*(debit!$E$2:$E$524))</f>
        <v>0</v>
      </c>
      <c r="F24" s="12">
        <f ca="1">SUMPRODUCT((debit!$J$2:$J$524 = $A24)*(debit!$A$2:$A$524&lt;=TODAY()-120)*(debit!$E$2:$E$524))</f>
        <v>19567.45</v>
      </c>
      <c r="G24" s="11">
        <f>SUMPRODUCT((debit!$J$2:$J$524 = $A24)*(debit!$E$2:$E$524))</f>
        <v>19567.45</v>
      </c>
      <c r="H24" s="11" t="str">
        <f t="shared" ca="1" si="0"/>
        <v>YES</v>
      </c>
    </row>
    <row r="25" spans="1:8" s="2" customFormat="1" ht="15">
      <c r="A25" s="10" t="str">
        <f t="array" ref="A25">INDEX(companyList,MATCH(0,COUNTIF($A$1:A24,companyList),0))</f>
        <v>Ice Miller LLP</v>
      </c>
      <c r="B25" s="11">
        <f ca="1">SUMPRODUCT((debit!$J$2:$J$524 = $A25)*(debit!$A$2:$A$524&lt;=TODAY())*(debit!$A$2:$A$524&gt;TODAY()-30)*(debit!$E$2:$E$524))</f>
        <v>0</v>
      </c>
      <c r="C25" s="11">
        <f ca="1">SUMPRODUCT((debit!$J$2:$J$524 = $A25)*(debit!$A$2:$A$524&lt;=TODAY()-30)*(debit!$A$2:$A$524&gt;TODAY()-59)*(debit!$E$2:$E$524))</f>
        <v>0</v>
      </c>
      <c r="D25" s="11">
        <f ca="1">SUMPRODUCT((debit!$J$2:$J$524 = $A25)*(debit!$A$2:$A$524&lt;=TODAY()-60)*(debit!$A$2:$A$524&gt;TODAY()-89)*(debit!$E$2:$E$524))</f>
        <v>0</v>
      </c>
      <c r="E25" s="17">
        <f ca="1">SUMPRODUCT((debit!$J$2:$J$524 = $A25)*(debit!$A$2:$A$524&lt;=TODAY()-90)*(debit!$A$2:$A$524&gt;TODAY()-119)*(debit!$E$2:$E$524))</f>
        <v>0</v>
      </c>
      <c r="F25" s="12">
        <f ca="1">SUMPRODUCT((debit!$J$2:$J$524 = $A25)*(debit!$A$2:$A$524&lt;=TODAY()-120)*(debit!$E$2:$E$524))</f>
        <v>3007.46</v>
      </c>
      <c r="G25" s="11">
        <f>SUMPRODUCT((debit!$J$2:$J$524 = $A25)*(debit!$E$2:$E$524))</f>
        <v>3007.46</v>
      </c>
      <c r="H25" s="11" t="str">
        <f t="shared" ca="1" si="0"/>
        <v>YES</v>
      </c>
    </row>
    <row r="26" spans="1:8" s="2" customFormat="1" ht="15">
      <c r="A26" s="10" t="str">
        <f t="array" ref="A26">INDEX(companyList,MATCH(0,COUNTIF($A$1:A25,companyList),0))</f>
        <v>KAGAN BINDER PLLC</v>
      </c>
      <c r="B26" s="11">
        <f ca="1">SUMPRODUCT((debit!$J$2:$J$524 = $A26)*(debit!$A$2:$A$524&lt;=TODAY())*(debit!$A$2:$A$524&gt;TODAY()-30)*(debit!$E$2:$E$524))</f>
        <v>0</v>
      </c>
      <c r="C26" s="11">
        <f ca="1">SUMPRODUCT((debit!$J$2:$J$524 = $A26)*(debit!$A$2:$A$524&lt;=TODAY()-30)*(debit!$A$2:$A$524&gt;TODAY()-59)*(debit!$E$2:$E$524))</f>
        <v>0</v>
      </c>
      <c r="D26" s="11">
        <f ca="1">SUMPRODUCT((debit!$J$2:$J$524 = $A26)*(debit!$A$2:$A$524&lt;=TODAY()-60)*(debit!$A$2:$A$524&gt;TODAY()-89)*(debit!$E$2:$E$524))</f>
        <v>0</v>
      </c>
      <c r="E26" s="17">
        <f ca="1">SUMPRODUCT((debit!$J$2:$J$524 = $A26)*(debit!$A$2:$A$524&lt;=TODAY()-90)*(debit!$A$2:$A$524&gt;TODAY()-119)*(debit!$E$2:$E$524))</f>
        <v>0</v>
      </c>
      <c r="F26" s="12">
        <f ca="1">SUMPRODUCT((debit!$J$2:$J$524 = $A26)*(debit!$A$2:$A$524&lt;=TODAY()-120)*(debit!$E$2:$E$524))</f>
        <v>2307.8200000000002</v>
      </c>
      <c r="G26" s="11">
        <f>SUMPRODUCT((debit!$J$2:$J$524 = $A26)*(debit!$E$2:$E$524))</f>
        <v>2307.8200000000002</v>
      </c>
      <c r="H26" s="11" t="str">
        <f t="shared" ca="1" si="0"/>
        <v>YES</v>
      </c>
    </row>
    <row r="27" spans="1:8" s="2" customFormat="1" ht="15">
      <c r="A27" s="10" t="str">
        <f t="array" ref="A27">INDEX(companyList,MATCH(0,COUNTIF($A$1:A26,companyList),0))</f>
        <v>Kilpatrick Townsend &amp; Stockton LLP</v>
      </c>
      <c r="B27" s="11">
        <f ca="1">SUMPRODUCT((debit!$J$2:$J$524 = $A27)*(debit!$A$2:$A$524&lt;=TODAY())*(debit!$A$2:$A$524&gt;TODAY()-30)*(debit!$E$2:$E$524))</f>
        <v>0</v>
      </c>
      <c r="C27" s="11">
        <f ca="1">SUMPRODUCT((debit!$J$2:$J$524 = $A27)*(debit!$A$2:$A$524&lt;=TODAY()-30)*(debit!$A$2:$A$524&gt;TODAY()-59)*(debit!$E$2:$E$524))</f>
        <v>0</v>
      </c>
      <c r="D27" s="11">
        <f ca="1">SUMPRODUCT((debit!$J$2:$J$524 = $A27)*(debit!$A$2:$A$524&lt;=TODAY()-60)*(debit!$A$2:$A$524&gt;TODAY()-89)*(debit!$E$2:$E$524))</f>
        <v>0</v>
      </c>
      <c r="E27" s="17">
        <f ca="1">SUMPRODUCT((debit!$J$2:$J$524 = $A27)*(debit!$A$2:$A$524&lt;=TODAY()-90)*(debit!$A$2:$A$524&gt;TODAY()-119)*(debit!$E$2:$E$524))</f>
        <v>0</v>
      </c>
      <c r="F27" s="12">
        <f ca="1">SUMPRODUCT((debit!$J$2:$J$524 = $A27)*(debit!$A$2:$A$524&lt;=TODAY()-120)*(debit!$E$2:$E$524))</f>
        <v>2539.0100000000002</v>
      </c>
      <c r="G27" s="11">
        <f>SUMPRODUCT((debit!$J$2:$J$524 = $A27)*(debit!$E$2:$E$524))</f>
        <v>2539.0100000000002</v>
      </c>
      <c r="H27" s="11" t="str">
        <f t="shared" ca="1" si="0"/>
        <v>YES</v>
      </c>
    </row>
    <row r="28" spans="1:8" s="2" customFormat="1" ht="15">
      <c r="A28" s="10" t="str">
        <f t="array" ref="A28">INDEX(companyList,MATCH(0,COUNTIF($A$1:A27,companyList),0))</f>
        <v>Kirkpatrick SA/NV Intellectual Property</v>
      </c>
      <c r="B28" s="11">
        <f ca="1">SUMPRODUCT((debit!$J$2:$J$524 = $A28)*(debit!$A$2:$A$524&lt;=TODAY())*(debit!$A$2:$A$524&gt;TODAY()-30)*(debit!$E$2:$E$524))</f>
        <v>0</v>
      </c>
      <c r="C28" s="11">
        <f ca="1">SUMPRODUCT((debit!$J$2:$J$524 = $A28)*(debit!$A$2:$A$524&lt;=TODAY()-30)*(debit!$A$2:$A$524&gt;TODAY()-59)*(debit!$E$2:$E$524))</f>
        <v>0</v>
      </c>
      <c r="D28" s="11">
        <f ca="1">SUMPRODUCT((debit!$J$2:$J$524 = $A28)*(debit!$A$2:$A$524&lt;=TODAY()-60)*(debit!$A$2:$A$524&gt;TODAY()-89)*(debit!$E$2:$E$524))</f>
        <v>0</v>
      </c>
      <c r="E28" s="17">
        <f ca="1">SUMPRODUCT((debit!$J$2:$J$524 = $A28)*(debit!$A$2:$A$524&lt;=TODAY()-90)*(debit!$A$2:$A$524&gt;TODAY()-119)*(debit!$E$2:$E$524))</f>
        <v>0</v>
      </c>
      <c r="F28" s="12">
        <f ca="1">SUMPRODUCT((debit!$J$2:$J$524 = $A28)*(debit!$A$2:$A$524&lt;=TODAY()-120)*(debit!$E$2:$E$524))</f>
        <v>7463.6100000000006</v>
      </c>
      <c r="G28" s="11">
        <f>SUMPRODUCT((debit!$J$2:$J$524 = $A28)*(debit!$E$2:$E$524))</f>
        <v>7463.6100000000006</v>
      </c>
      <c r="H28" s="11" t="str">
        <f t="shared" ca="1" si="0"/>
        <v>YES</v>
      </c>
    </row>
    <row r="29" spans="1:8" s="2" customFormat="1" ht="15">
      <c r="A29" s="10" t="str">
        <f t="array" ref="A29">INDEX(companyList,MATCH(0,COUNTIF($A$1:A28,companyList),0))</f>
        <v>KUZUWA &amp; PARTNERS</v>
      </c>
      <c r="B29" s="11">
        <f ca="1">SUMPRODUCT((debit!$J$2:$J$524 = $A29)*(debit!$A$2:$A$524&lt;=TODAY())*(debit!$A$2:$A$524&gt;TODAY()-30)*(debit!$E$2:$E$524))</f>
        <v>0</v>
      </c>
      <c r="C29" s="11">
        <f ca="1">SUMPRODUCT((debit!$J$2:$J$524 = $A29)*(debit!$A$2:$A$524&lt;=TODAY()-30)*(debit!$A$2:$A$524&gt;TODAY()-59)*(debit!$E$2:$E$524))</f>
        <v>0</v>
      </c>
      <c r="D29" s="11">
        <f ca="1">SUMPRODUCT((debit!$J$2:$J$524 = $A29)*(debit!$A$2:$A$524&lt;=TODAY()-60)*(debit!$A$2:$A$524&gt;TODAY()-89)*(debit!$E$2:$E$524))</f>
        <v>0</v>
      </c>
      <c r="E29" s="17">
        <f ca="1">SUMPRODUCT((debit!$J$2:$J$524 = $A29)*(debit!$A$2:$A$524&lt;=TODAY()-90)*(debit!$A$2:$A$524&gt;TODAY()-119)*(debit!$E$2:$E$524))</f>
        <v>0</v>
      </c>
      <c r="F29" s="12">
        <f ca="1">SUMPRODUCT((debit!$J$2:$J$524 = $A29)*(debit!$A$2:$A$524&lt;=TODAY()-120)*(debit!$E$2:$E$524))</f>
        <v>38452.899999999994</v>
      </c>
      <c r="G29" s="11">
        <f>SUMPRODUCT((debit!$J$2:$J$524 = $A29)*(debit!$E$2:$E$524))</f>
        <v>38452.899999999994</v>
      </c>
      <c r="H29" s="11" t="str">
        <f t="shared" ca="1" si="0"/>
        <v>YES</v>
      </c>
    </row>
    <row r="30" spans="1:8" s="2" customFormat="1" ht="15">
      <c r="A30" s="10" t="str">
        <f t="array" ref="A30">INDEX(companyList,MATCH(0,COUNTIF($A$1:A29,companyList),0))</f>
        <v>LAVOIX INTELLECTUAL PROPERTY LAW</v>
      </c>
      <c r="B30" s="11">
        <f ca="1">SUMPRODUCT((debit!$J$2:$J$524 = $A30)*(debit!$A$2:$A$524&lt;=TODAY())*(debit!$A$2:$A$524&gt;TODAY()-30)*(debit!$E$2:$E$524))</f>
        <v>0</v>
      </c>
      <c r="C30" s="11">
        <f ca="1">SUMPRODUCT((debit!$J$2:$J$524 = $A30)*(debit!$A$2:$A$524&lt;=TODAY()-30)*(debit!$A$2:$A$524&gt;TODAY()-59)*(debit!$E$2:$E$524))</f>
        <v>0</v>
      </c>
      <c r="D30" s="11">
        <f ca="1">SUMPRODUCT((debit!$J$2:$J$524 = $A30)*(debit!$A$2:$A$524&lt;=TODAY()-60)*(debit!$A$2:$A$524&gt;TODAY()-89)*(debit!$E$2:$E$524))</f>
        <v>0</v>
      </c>
      <c r="E30" s="17">
        <f ca="1">SUMPRODUCT((debit!$J$2:$J$524 = $A30)*(debit!$A$2:$A$524&lt;=TODAY()-90)*(debit!$A$2:$A$524&gt;TODAY()-119)*(debit!$E$2:$E$524))</f>
        <v>0</v>
      </c>
      <c r="F30" s="12">
        <f ca="1">SUMPRODUCT((debit!$J$2:$J$524 = $A30)*(debit!$A$2:$A$524&lt;=TODAY()-120)*(debit!$E$2:$E$524))</f>
        <v>4329.95</v>
      </c>
      <c r="G30" s="11">
        <f>SUMPRODUCT((debit!$J$2:$J$524 = $A30)*(debit!$E$2:$E$524))</f>
        <v>4329.95</v>
      </c>
      <c r="H30" s="11" t="str">
        <f t="shared" ca="1" si="0"/>
        <v>YES</v>
      </c>
    </row>
    <row r="31" spans="1:8" s="2" customFormat="1" ht="15">
      <c r="A31" s="10" t="str">
        <f t="array" ref="A31">INDEX(companyList,MATCH(0,COUNTIF($A$1:A30,companyList),0))</f>
        <v>Law Tech Link</v>
      </c>
      <c r="B31" s="11">
        <f ca="1">SUMPRODUCT((debit!$J$2:$J$524 = $A31)*(debit!$A$2:$A$524&lt;=TODAY())*(debit!$A$2:$A$524&gt;TODAY()-30)*(debit!$E$2:$E$524))</f>
        <v>0</v>
      </c>
      <c r="C31" s="11">
        <f ca="1">SUMPRODUCT((debit!$J$2:$J$524 = $A31)*(debit!$A$2:$A$524&lt;=TODAY()-30)*(debit!$A$2:$A$524&gt;TODAY()-59)*(debit!$E$2:$E$524))</f>
        <v>0</v>
      </c>
      <c r="D31" s="11">
        <f ca="1">SUMPRODUCT((debit!$J$2:$J$524 = $A31)*(debit!$A$2:$A$524&lt;=TODAY()-60)*(debit!$A$2:$A$524&gt;TODAY()-89)*(debit!$E$2:$E$524))</f>
        <v>0</v>
      </c>
      <c r="E31" s="17">
        <f ca="1">SUMPRODUCT((debit!$J$2:$J$524 = $A31)*(debit!$A$2:$A$524&lt;=TODAY()-90)*(debit!$A$2:$A$524&gt;TODAY()-119)*(debit!$E$2:$E$524))</f>
        <v>0</v>
      </c>
      <c r="F31" s="12">
        <f ca="1">SUMPRODUCT((debit!$J$2:$J$524 = $A31)*(debit!$A$2:$A$524&lt;=TODAY()-120)*(debit!$E$2:$E$524))</f>
        <v>1402.84</v>
      </c>
      <c r="G31" s="11">
        <f>SUMPRODUCT((debit!$J$2:$J$524 = $A31)*(debit!$E$2:$E$524))</f>
        <v>1402.84</v>
      </c>
      <c r="H31" s="11" t="str">
        <f t="shared" ca="1" si="0"/>
        <v>YES</v>
      </c>
    </row>
    <row r="32" spans="1:8" s="2" customFormat="1" ht="15">
      <c r="A32" s="10" t="str">
        <f t="array" ref="A32">INDEX(companyList,MATCH(0,COUNTIF($A$1:A31,companyList),0))</f>
        <v>MACK-RAY, INC</v>
      </c>
      <c r="B32" s="11">
        <f ca="1">SUMPRODUCT((debit!$J$2:$J$524 = $A32)*(debit!$A$2:$A$524&lt;=TODAY())*(debit!$A$2:$A$524&gt;TODAY()-30)*(debit!$E$2:$E$524))</f>
        <v>0</v>
      </c>
      <c r="C32" s="11">
        <f ca="1">SUMPRODUCT((debit!$J$2:$J$524 = $A32)*(debit!$A$2:$A$524&lt;=TODAY()-30)*(debit!$A$2:$A$524&gt;TODAY()-59)*(debit!$E$2:$E$524))</f>
        <v>0</v>
      </c>
      <c r="D32" s="11">
        <f ca="1">SUMPRODUCT((debit!$J$2:$J$524 = $A32)*(debit!$A$2:$A$524&lt;=TODAY()-60)*(debit!$A$2:$A$524&gt;TODAY()-89)*(debit!$E$2:$E$524))</f>
        <v>0</v>
      </c>
      <c r="E32" s="17">
        <f ca="1">SUMPRODUCT((debit!$J$2:$J$524 = $A32)*(debit!$A$2:$A$524&lt;=TODAY()-90)*(debit!$A$2:$A$524&gt;TODAY()-119)*(debit!$E$2:$E$524))</f>
        <v>0</v>
      </c>
      <c r="F32" s="12">
        <f ca="1">SUMPRODUCT((debit!$J$2:$J$524 = $A32)*(debit!$A$2:$A$524&lt;=TODAY()-120)*(debit!$E$2:$E$524))</f>
        <v>10563.22</v>
      </c>
      <c r="G32" s="11">
        <f>SUMPRODUCT((debit!$J$2:$J$524 = $A32)*(debit!$E$2:$E$524))</f>
        <v>10563.22</v>
      </c>
      <c r="H32" s="11" t="str">
        <f t="shared" ca="1" si="0"/>
        <v>YES</v>
      </c>
    </row>
    <row r="33" spans="1:8" s="2" customFormat="1" ht="15">
      <c r="A33" s="10" t="str">
        <f t="array" ref="A33">INDEX(companyList,MATCH(0,COUNTIF($A$1:A32,companyList),0))</f>
        <v>Maiwald Patentanwalts GmbH</v>
      </c>
      <c r="B33" s="11">
        <f ca="1">SUMPRODUCT((debit!$J$2:$J$524 = $A33)*(debit!$A$2:$A$524&lt;=TODAY())*(debit!$A$2:$A$524&gt;TODAY()-30)*(debit!$E$2:$E$524))</f>
        <v>0</v>
      </c>
      <c r="C33" s="11">
        <f ca="1">SUMPRODUCT((debit!$J$2:$J$524 = $A33)*(debit!$A$2:$A$524&lt;=TODAY()-30)*(debit!$A$2:$A$524&gt;TODAY()-59)*(debit!$E$2:$E$524))</f>
        <v>0</v>
      </c>
      <c r="D33" s="11">
        <f ca="1">SUMPRODUCT((debit!$J$2:$J$524 = $A33)*(debit!$A$2:$A$524&lt;=TODAY()-60)*(debit!$A$2:$A$524&gt;TODAY()-89)*(debit!$E$2:$E$524))</f>
        <v>0</v>
      </c>
      <c r="E33" s="17">
        <f ca="1">SUMPRODUCT((debit!$J$2:$J$524 = $A33)*(debit!$A$2:$A$524&lt;=TODAY()-90)*(debit!$A$2:$A$524&gt;TODAY()-119)*(debit!$E$2:$E$524))</f>
        <v>0</v>
      </c>
      <c r="F33" s="12">
        <f ca="1">SUMPRODUCT((debit!$J$2:$J$524 = $A33)*(debit!$A$2:$A$524&lt;=TODAY()-120)*(debit!$E$2:$E$524))</f>
        <v>615.69000000000005</v>
      </c>
      <c r="G33" s="11">
        <f>SUMPRODUCT((debit!$J$2:$J$524 = $A33)*(debit!$E$2:$E$524))</f>
        <v>615.69000000000005</v>
      </c>
      <c r="H33" s="11" t="str">
        <f t="shared" ca="1" si="0"/>
        <v>YES</v>
      </c>
    </row>
    <row r="34" spans="1:8" s="2" customFormat="1" ht="15">
      <c r="A34" s="10" t="str">
        <f t="array" ref="A34">INDEX(companyList,MATCH(0,COUNTIF($A$1:A33,companyList),0))</f>
        <v>MAJUMDAR GLOBAL IP</v>
      </c>
      <c r="B34" s="11">
        <f ca="1">SUMPRODUCT((debit!$J$2:$J$524 = $A34)*(debit!$A$2:$A$524&lt;=TODAY())*(debit!$A$2:$A$524&gt;TODAY()-30)*(debit!$E$2:$E$524))</f>
        <v>0</v>
      </c>
      <c r="C34" s="11">
        <f ca="1">SUMPRODUCT((debit!$J$2:$J$524 = $A34)*(debit!$A$2:$A$524&lt;=TODAY()-30)*(debit!$A$2:$A$524&gt;TODAY()-59)*(debit!$E$2:$E$524))</f>
        <v>0</v>
      </c>
      <c r="D34" s="11">
        <f ca="1">SUMPRODUCT((debit!$J$2:$J$524 = $A34)*(debit!$A$2:$A$524&lt;=TODAY()-60)*(debit!$A$2:$A$524&gt;TODAY()-89)*(debit!$E$2:$E$524))</f>
        <v>0</v>
      </c>
      <c r="E34" s="17">
        <f ca="1">SUMPRODUCT((debit!$J$2:$J$524 = $A34)*(debit!$A$2:$A$524&lt;=TODAY()-90)*(debit!$A$2:$A$524&gt;TODAY()-119)*(debit!$E$2:$E$524))</f>
        <v>0</v>
      </c>
      <c r="F34" s="12">
        <f ca="1">SUMPRODUCT((debit!$J$2:$J$524 = $A34)*(debit!$A$2:$A$524&lt;=TODAY()-120)*(debit!$E$2:$E$524))</f>
        <v>2779.11</v>
      </c>
      <c r="G34" s="11">
        <f>SUMPRODUCT((debit!$J$2:$J$524 = $A34)*(debit!$E$2:$E$524))</f>
        <v>2779.11</v>
      </c>
      <c r="H34" s="11" t="str">
        <f t="shared" ref="H34:H60" ca="1" si="1">IF(C34+D34+E34+F34=0,"NO","YES")</f>
        <v>YES</v>
      </c>
    </row>
    <row r="35" spans="1:8" s="2" customFormat="1" ht="15">
      <c r="A35" s="10" t="str">
        <f t="array" ref="A35">INDEX(companyList,MATCH(0,COUNTIF($A$1:A34,companyList),0))</f>
        <v>MARK &amp; PAT ADVICE, LLC</v>
      </c>
      <c r="B35" s="11">
        <f ca="1">SUMPRODUCT((debit!$J$2:$J$524 = $A35)*(debit!$A$2:$A$524&lt;=TODAY())*(debit!$A$2:$A$524&gt;TODAY()-30)*(debit!$E$2:$E$524))</f>
        <v>0</v>
      </c>
      <c r="C35" s="11">
        <f ca="1">SUMPRODUCT((debit!$J$2:$J$524 = $A35)*(debit!$A$2:$A$524&lt;=TODAY()-30)*(debit!$A$2:$A$524&gt;TODAY()-59)*(debit!$E$2:$E$524))</f>
        <v>0</v>
      </c>
      <c r="D35" s="11">
        <f ca="1">SUMPRODUCT((debit!$J$2:$J$524 = $A35)*(debit!$A$2:$A$524&lt;=TODAY()-60)*(debit!$A$2:$A$524&gt;TODAY()-89)*(debit!$E$2:$E$524))</f>
        <v>0</v>
      </c>
      <c r="E35" s="17">
        <f ca="1">SUMPRODUCT((debit!$J$2:$J$524 = $A35)*(debit!$A$2:$A$524&lt;=TODAY()-90)*(debit!$A$2:$A$524&gt;TODAY()-119)*(debit!$E$2:$E$524))</f>
        <v>0</v>
      </c>
      <c r="F35" s="12">
        <f ca="1">SUMPRODUCT((debit!$J$2:$J$524 = $A35)*(debit!$A$2:$A$524&lt;=TODAY()-120)*(debit!$E$2:$E$524))</f>
        <v>1857.8500000000001</v>
      </c>
      <c r="G35" s="11">
        <f>SUMPRODUCT((debit!$J$2:$J$524 = $A35)*(debit!$E$2:$E$524))</f>
        <v>1857.8500000000001</v>
      </c>
      <c r="H35" s="11" t="str">
        <f t="shared" ca="1" si="1"/>
        <v>YES</v>
      </c>
    </row>
    <row r="36" spans="1:8" s="2" customFormat="1" ht="15">
      <c r="A36" s="10" t="str">
        <f t="array" ref="A36">INDEX(companyList,MATCH(0,COUNTIF($A$1:A35,companyList),0))</f>
        <v>MARTENSEN IP</v>
      </c>
      <c r="B36" s="11">
        <f ca="1">SUMPRODUCT((debit!$J$2:$J$524 = $A36)*(debit!$A$2:$A$524&lt;=TODAY())*(debit!$A$2:$A$524&gt;TODAY()-30)*(debit!$E$2:$E$524))</f>
        <v>0</v>
      </c>
      <c r="C36" s="11">
        <f ca="1">SUMPRODUCT((debit!$J$2:$J$524 = $A36)*(debit!$A$2:$A$524&lt;=TODAY()-30)*(debit!$A$2:$A$524&gt;TODAY()-59)*(debit!$E$2:$E$524))</f>
        <v>0</v>
      </c>
      <c r="D36" s="11">
        <f ca="1">SUMPRODUCT((debit!$J$2:$J$524 = $A36)*(debit!$A$2:$A$524&lt;=TODAY()-60)*(debit!$A$2:$A$524&gt;TODAY()-89)*(debit!$E$2:$E$524))</f>
        <v>0</v>
      </c>
      <c r="E36" s="17">
        <f ca="1">SUMPRODUCT((debit!$J$2:$J$524 = $A36)*(debit!$A$2:$A$524&lt;=TODAY()-90)*(debit!$A$2:$A$524&gt;TODAY()-119)*(debit!$E$2:$E$524))</f>
        <v>0</v>
      </c>
      <c r="F36" s="12">
        <f ca="1">SUMPRODUCT((debit!$J$2:$J$524 = $A36)*(debit!$A$2:$A$524&lt;=TODAY()-120)*(debit!$E$2:$E$524))</f>
        <v>6242.48</v>
      </c>
      <c r="G36" s="11">
        <f>SUMPRODUCT((debit!$J$2:$J$524 = $A36)*(debit!$E$2:$E$524))</f>
        <v>6242.48</v>
      </c>
      <c r="H36" s="11" t="str">
        <f t="shared" ca="1" si="1"/>
        <v>YES</v>
      </c>
    </row>
    <row r="37" spans="1:8" s="2" customFormat="1" ht="15">
      <c r="A37" s="10" t="str">
        <f t="array" ref="A37">INDEX(companyList,MATCH(0,COUNTIF($A$1:A36,companyList),0))</f>
        <v>MEWBURN ELLIS LLP</v>
      </c>
      <c r="B37" s="11">
        <f ca="1">SUMPRODUCT((debit!$J$2:$J$524 = $A37)*(debit!$A$2:$A$524&lt;=TODAY())*(debit!$A$2:$A$524&gt;TODAY()-30)*(debit!$E$2:$E$524))</f>
        <v>0</v>
      </c>
      <c r="C37" s="11">
        <f ca="1">SUMPRODUCT((debit!$J$2:$J$524 = $A37)*(debit!$A$2:$A$524&lt;=TODAY()-30)*(debit!$A$2:$A$524&gt;TODAY()-59)*(debit!$E$2:$E$524))</f>
        <v>0</v>
      </c>
      <c r="D37" s="11">
        <f ca="1">SUMPRODUCT((debit!$J$2:$J$524 = $A37)*(debit!$A$2:$A$524&lt;=TODAY()-60)*(debit!$A$2:$A$524&gt;TODAY()-89)*(debit!$E$2:$E$524))</f>
        <v>0</v>
      </c>
      <c r="E37" s="17">
        <f ca="1">SUMPRODUCT((debit!$J$2:$J$524 = $A37)*(debit!$A$2:$A$524&lt;=TODAY()-90)*(debit!$A$2:$A$524&gt;TODAY()-119)*(debit!$E$2:$E$524))</f>
        <v>0</v>
      </c>
      <c r="F37" s="12">
        <f ca="1">SUMPRODUCT((debit!$J$2:$J$524 = $A37)*(debit!$A$2:$A$524&lt;=TODAY()-120)*(debit!$E$2:$E$524))</f>
        <v>31547.939999999995</v>
      </c>
      <c r="G37" s="11">
        <f>SUMPRODUCT((debit!$J$2:$J$524 = $A37)*(debit!$E$2:$E$524))</f>
        <v>31547.939999999995</v>
      </c>
      <c r="H37" s="11" t="str">
        <f t="shared" ca="1" si="1"/>
        <v>YES</v>
      </c>
    </row>
    <row r="38" spans="1:8" s="2" customFormat="1" ht="15">
      <c r="A38" s="10" t="str">
        <f t="array" ref="A38">INDEX(companyList,MATCH(0,COUNTIF($A$1:A37,companyList),0))</f>
        <v>MINTZ, LEVIN, COHN, FERRIS, GLOVSKY AND POPEO, P.C.</v>
      </c>
      <c r="B38" s="11">
        <f ca="1">SUMPRODUCT((debit!$J$2:$J$524 = $A38)*(debit!$A$2:$A$524&lt;=TODAY())*(debit!$A$2:$A$524&gt;TODAY()-30)*(debit!$E$2:$E$524))</f>
        <v>0</v>
      </c>
      <c r="C38" s="11">
        <f ca="1">SUMPRODUCT((debit!$J$2:$J$524 = $A38)*(debit!$A$2:$A$524&lt;=TODAY()-30)*(debit!$A$2:$A$524&gt;TODAY()-59)*(debit!$E$2:$E$524))</f>
        <v>0</v>
      </c>
      <c r="D38" s="11">
        <f ca="1">SUMPRODUCT((debit!$J$2:$J$524 = $A38)*(debit!$A$2:$A$524&lt;=TODAY()-60)*(debit!$A$2:$A$524&gt;TODAY()-89)*(debit!$E$2:$E$524))</f>
        <v>0</v>
      </c>
      <c r="E38" s="17">
        <f ca="1">SUMPRODUCT((debit!$J$2:$J$524 = $A38)*(debit!$A$2:$A$524&lt;=TODAY()-90)*(debit!$A$2:$A$524&gt;TODAY()-119)*(debit!$E$2:$E$524))</f>
        <v>0</v>
      </c>
      <c r="F38" s="12">
        <f ca="1">SUMPRODUCT((debit!$J$2:$J$524 = $A38)*(debit!$A$2:$A$524&lt;=TODAY()-120)*(debit!$E$2:$E$524))</f>
        <v>14848.77</v>
      </c>
      <c r="G38" s="11">
        <f>SUMPRODUCT((debit!$J$2:$J$524 = $A38)*(debit!$E$2:$E$524))</f>
        <v>14848.77</v>
      </c>
      <c r="H38" s="11" t="str">
        <f t="shared" ca="1" si="1"/>
        <v>YES</v>
      </c>
    </row>
    <row r="39" spans="1:8" s="2" customFormat="1" ht="15">
      <c r="A39" s="10" t="str">
        <f t="array" ref="A39">INDEX(companyList,MATCH(0,COUNTIF($A$1:A38,companyList),0))</f>
        <v>Morrison &amp; Foerster, LLP</v>
      </c>
      <c r="B39" s="11">
        <f ca="1">SUMPRODUCT((debit!$J$2:$J$524 = $A39)*(debit!$A$2:$A$524&lt;=TODAY())*(debit!$A$2:$A$524&gt;TODAY()-30)*(debit!$E$2:$E$524))</f>
        <v>0</v>
      </c>
      <c r="C39" s="11">
        <f ca="1">SUMPRODUCT((debit!$J$2:$J$524 = $A39)*(debit!$A$2:$A$524&lt;=TODAY()-30)*(debit!$A$2:$A$524&gt;TODAY()-59)*(debit!$E$2:$E$524))</f>
        <v>0</v>
      </c>
      <c r="D39" s="11">
        <f ca="1">SUMPRODUCT((debit!$J$2:$J$524 = $A39)*(debit!$A$2:$A$524&lt;=TODAY()-60)*(debit!$A$2:$A$524&gt;TODAY()-89)*(debit!$E$2:$E$524))</f>
        <v>0</v>
      </c>
      <c r="E39" s="17">
        <f ca="1">SUMPRODUCT((debit!$J$2:$J$524 = $A39)*(debit!$A$2:$A$524&lt;=TODAY()-90)*(debit!$A$2:$A$524&gt;TODAY()-119)*(debit!$E$2:$E$524))</f>
        <v>0</v>
      </c>
      <c r="F39" s="12">
        <f ca="1">SUMPRODUCT((debit!$J$2:$J$524 = $A39)*(debit!$A$2:$A$524&lt;=TODAY()-120)*(debit!$E$2:$E$524))</f>
        <v>4530.53</v>
      </c>
      <c r="G39" s="11">
        <f>SUMPRODUCT((debit!$J$2:$J$524 = $A39)*(debit!$E$2:$E$524))</f>
        <v>4530.53</v>
      </c>
      <c r="H39" s="11" t="str">
        <f t="shared" ca="1" si="1"/>
        <v>YES</v>
      </c>
    </row>
    <row r="40" spans="1:8" s="2" customFormat="1" ht="15">
      <c r="A40" s="10" t="str">
        <f t="array" ref="A40">INDEX(companyList,MATCH(0,COUNTIF($A$1:A39,companyList),0))</f>
        <v>NAGOYA INTERNATIONAL PATENT FIRM</v>
      </c>
      <c r="B40" s="11">
        <f ca="1">SUMPRODUCT((debit!$J$2:$J$524 = $A40)*(debit!$A$2:$A$524&lt;=TODAY())*(debit!$A$2:$A$524&gt;TODAY()-30)*(debit!$E$2:$E$524))</f>
        <v>0</v>
      </c>
      <c r="C40" s="11">
        <f ca="1">SUMPRODUCT((debit!$J$2:$J$524 = $A40)*(debit!$A$2:$A$524&lt;=TODAY()-30)*(debit!$A$2:$A$524&gt;TODAY()-59)*(debit!$E$2:$E$524))</f>
        <v>0</v>
      </c>
      <c r="D40" s="11">
        <f ca="1">SUMPRODUCT((debit!$J$2:$J$524 = $A40)*(debit!$A$2:$A$524&lt;=TODAY()-60)*(debit!$A$2:$A$524&gt;TODAY()-89)*(debit!$E$2:$E$524))</f>
        <v>0</v>
      </c>
      <c r="E40" s="17">
        <f ca="1">SUMPRODUCT((debit!$J$2:$J$524 = $A40)*(debit!$A$2:$A$524&lt;=TODAY()-90)*(debit!$A$2:$A$524&gt;TODAY()-119)*(debit!$E$2:$E$524))</f>
        <v>0</v>
      </c>
      <c r="F40" s="12">
        <f ca="1">SUMPRODUCT((debit!$J$2:$J$524 = $A40)*(debit!$A$2:$A$524&lt;=TODAY()-120)*(debit!$E$2:$E$524))</f>
        <v>1075.1099999999999</v>
      </c>
      <c r="G40" s="11">
        <f>SUMPRODUCT((debit!$J$2:$J$524 = $A40)*(debit!$E$2:$E$524))</f>
        <v>1075.1099999999999</v>
      </c>
      <c r="H40" s="11" t="str">
        <f t="shared" ca="1" si="1"/>
        <v>YES</v>
      </c>
    </row>
    <row r="41" spans="1:8" s="2" customFormat="1" ht="15">
      <c r="A41" s="10" t="str">
        <f t="array" ref="A41">INDEX(companyList,MATCH(0,COUNTIF($A$1:A40,companyList),0))</f>
        <v>NORTON ROSE FULBRIGHT US LLP</v>
      </c>
      <c r="B41" s="11">
        <f ca="1">SUMPRODUCT((debit!$J$2:$J$524 = $A41)*(debit!$A$2:$A$524&lt;=TODAY())*(debit!$A$2:$A$524&gt;TODAY()-30)*(debit!$E$2:$E$524))</f>
        <v>0</v>
      </c>
      <c r="C41" s="11">
        <f ca="1">SUMPRODUCT((debit!$J$2:$J$524 = $A41)*(debit!$A$2:$A$524&lt;=TODAY()-30)*(debit!$A$2:$A$524&gt;TODAY()-59)*(debit!$E$2:$E$524))</f>
        <v>0</v>
      </c>
      <c r="D41" s="11">
        <f ca="1">SUMPRODUCT((debit!$J$2:$J$524 = $A41)*(debit!$A$2:$A$524&lt;=TODAY()-60)*(debit!$A$2:$A$524&gt;TODAY()-89)*(debit!$E$2:$E$524))</f>
        <v>0</v>
      </c>
      <c r="E41" s="17">
        <f ca="1">SUMPRODUCT((debit!$J$2:$J$524 = $A41)*(debit!$A$2:$A$524&lt;=TODAY()-90)*(debit!$A$2:$A$524&gt;TODAY()-119)*(debit!$E$2:$E$524))</f>
        <v>0</v>
      </c>
      <c r="F41" s="12">
        <f ca="1">SUMPRODUCT((debit!$J$2:$J$524 = $A41)*(debit!$A$2:$A$524&lt;=TODAY()-120)*(debit!$E$2:$E$524))</f>
        <v>509.96</v>
      </c>
      <c r="G41" s="11">
        <f>SUMPRODUCT((debit!$J$2:$J$524 = $A41)*(debit!$E$2:$E$524))</f>
        <v>509.96</v>
      </c>
      <c r="H41" s="11" t="str">
        <f t="shared" ca="1" si="1"/>
        <v>YES</v>
      </c>
    </row>
    <row r="42" spans="1:8" s="2" customFormat="1" ht="15">
      <c r="A42" s="10" t="str">
        <f t="array" ref="A42">INDEX(companyList,MATCH(0,COUNTIF($A$1:A41,companyList),0))</f>
        <v>Obhan and Associates</v>
      </c>
      <c r="B42" s="11">
        <f ca="1">SUMPRODUCT((debit!$J$2:$J$524 = $A42)*(debit!$A$2:$A$524&lt;=TODAY())*(debit!$A$2:$A$524&gt;TODAY()-30)*(debit!$E$2:$E$524))</f>
        <v>0</v>
      </c>
      <c r="C42" s="11">
        <f ca="1">SUMPRODUCT((debit!$J$2:$J$524 = $A42)*(debit!$A$2:$A$524&lt;=TODAY()-30)*(debit!$A$2:$A$524&gt;TODAY()-59)*(debit!$E$2:$E$524))</f>
        <v>0</v>
      </c>
      <c r="D42" s="11">
        <f ca="1">SUMPRODUCT((debit!$J$2:$J$524 = $A42)*(debit!$A$2:$A$524&lt;=TODAY()-60)*(debit!$A$2:$A$524&gt;TODAY()-89)*(debit!$E$2:$E$524))</f>
        <v>0</v>
      </c>
      <c r="E42" s="17">
        <f ca="1">SUMPRODUCT((debit!$J$2:$J$524 = $A42)*(debit!$A$2:$A$524&lt;=TODAY()-90)*(debit!$A$2:$A$524&gt;TODAY()-119)*(debit!$E$2:$E$524))</f>
        <v>0</v>
      </c>
      <c r="F42" s="12">
        <f ca="1">SUMPRODUCT((debit!$J$2:$J$524 = $A42)*(debit!$A$2:$A$524&lt;=TODAY()-120)*(debit!$E$2:$E$524))</f>
        <v>654.57000000000005</v>
      </c>
      <c r="G42" s="11">
        <f>SUMPRODUCT((debit!$J$2:$J$524 = $A42)*(debit!$E$2:$E$524))</f>
        <v>654.57000000000005</v>
      </c>
      <c r="H42" s="11" t="str">
        <f t="shared" ca="1" si="1"/>
        <v>YES</v>
      </c>
    </row>
    <row r="43" spans="1:8" s="2" customFormat="1" ht="15">
      <c r="A43" s="10" t="str">
        <f t="array" ref="A43">INDEX(companyList,MATCH(0,COUNTIF($A$1:A42,companyList),0))</f>
        <v>PANITCH SCHWARZE BELISARIO &amp; NADEL LLP</v>
      </c>
      <c r="B43" s="11">
        <f ca="1">SUMPRODUCT((debit!$J$2:$J$524 = $A43)*(debit!$A$2:$A$524&lt;=TODAY())*(debit!$A$2:$A$524&gt;TODAY()-30)*(debit!$E$2:$E$524))</f>
        <v>0</v>
      </c>
      <c r="C43" s="11">
        <f ca="1">SUMPRODUCT((debit!$J$2:$J$524 = $A43)*(debit!$A$2:$A$524&lt;=TODAY()-30)*(debit!$A$2:$A$524&gt;TODAY()-59)*(debit!$E$2:$E$524))</f>
        <v>0</v>
      </c>
      <c r="D43" s="11">
        <f ca="1">SUMPRODUCT((debit!$J$2:$J$524 = $A43)*(debit!$A$2:$A$524&lt;=TODAY()-60)*(debit!$A$2:$A$524&gt;TODAY()-89)*(debit!$E$2:$E$524))</f>
        <v>0</v>
      </c>
      <c r="E43" s="17">
        <f ca="1">SUMPRODUCT((debit!$J$2:$J$524 = $A43)*(debit!$A$2:$A$524&lt;=TODAY()-90)*(debit!$A$2:$A$524&gt;TODAY()-119)*(debit!$E$2:$E$524))</f>
        <v>0</v>
      </c>
      <c r="F43" s="12">
        <f ca="1">SUMPRODUCT((debit!$J$2:$J$524 = $A43)*(debit!$A$2:$A$524&lt;=TODAY()-120)*(debit!$E$2:$E$524))</f>
        <v>10397.589999999997</v>
      </c>
      <c r="G43" s="11">
        <f>SUMPRODUCT((debit!$J$2:$J$524 = $A43)*(debit!$E$2:$E$524))</f>
        <v>10397.589999999997</v>
      </c>
      <c r="H43" s="11" t="str">
        <f t="shared" ca="1" si="1"/>
        <v>YES</v>
      </c>
    </row>
    <row r="44" spans="1:8" s="2" customFormat="1" ht="15">
      <c r="A44" s="10" t="str">
        <f t="array" ref="A44">INDEX(companyList,MATCH(0,COUNTIF($A$1:A43,companyList),0))</f>
        <v>PAULY DEVRIES SMITH DEFFNER, L.L.C</v>
      </c>
      <c r="B44" s="11">
        <f ca="1">SUMPRODUCT((debit!$J$2:$J$524 = $A44)*(debit!$A$2:$A$524&lt;=TODAY())*(debit!$A$2:$A$524&gt;TODAY()-30)*(debit!$E$2:$E$524))</f>
        <v>0</v>
      </c>
      <c r="C44" s="11">
        <f ca="1">SUMPRODUCT((debit!$J$2:$J$524 = $A44)*(debit!$A$2:$A$524&lt;=TODAY()-30)*(debit!$A$2:$A$524&gt;TODAY()-59)*(debit!$E$2:$E$524))</f>
        <v>0</v>
      </c>
      <c r="D44" s="11">
        <f ca="1">SUMPRODUCT((debit!$J$2:$J$524 = $A44)*(debit!$A$2:$A$524&lt;=TODAY()-60)*(debit!$A$2:$A$524&gt;TODAY()-89)*(debit!$E$2:$E$524))</f>
        <v>0</v>
      </c>
      <c r="E44" s="17">
        <f ca="1">SUMPRODUCT((debit!$J$2:$J$524 = $A44)*(debit!$A$2:$A$524&lt;=TODAY()-90)*(debit!$A$2:$A$524&gt;TODAY()-119)*(debit!$E$2:$E$524))</f>
        <v>0</v>
      </c>
      <c r="F44" s="12">
        <f ca="1">SUMPRODUCT((debit!$J$2:$J$524 = $A44)*(debit!$A$2:$A$524&lt;=TODAY()-120)*(debit!$E$2:$E$524))</f>
        <v>179.49</v>
      </c>
      <c r="G44" s="11">
        <f>SUMPRODUCT((debit!$J$2:$J$524 = $A44)*(debit!$E$2:$E$524))</f>
        <v>179.49</v>
      </c>
      <c r="H44" s="11" t="str">
        <f t="shared" ca="1" si="1"/>
        <v>YES</v>
      </c>
    </row>
    <row r="45" spans="1:8" s="2" customFormat="1" ht="15">
      <c r="A45" s="10" t="str">
        <f t="array" ref="A45">INDEX(companyList,MATCH(0,COUNTIF($A$1:A44,companyList),0))</f>
        <v>PFENNING, MEINIG &amp; PARTNER MBB</v>
      </c>
      <c r="B45" s="11">
        <f ca="1">SUMPRODUCT((debit!$J$2:$J$524 = $A45)*(debit!$A$2:$A$524&lt;=TODAY())*(debit!$A$2:$A$524&gt;TODAY()-30)*(debit!$E$2:$E$524))</f>
        <v>0</v>
      </c>
      <c r="C45" s="11">
        <f ca="1">SUMPRODUCT((debit!$J$2:$J$524 = $A45)*(debit!$A$2:$A$524&lt;=TODAY()-30)*(debit!$A$2:$A$524&gt;TODAY()-59)*(debit!$E$2:$E$524))</f>
        <v>0</v>
      </c>
      <c r="D45" s="11">
        <f ca="1">SUMPRODUCT((debit!$J$2:$J$524 = $A45)*(debit!$A$2:$A$524&lt;=TODAY()-60)*(debit!$A$2:$A$524&gt;TODAY()-89)*(debit!$E$2:$E$524))</f>
        <v>0</v>
      </c>
      <c r="E45" s="17">
        <f ca="1">SUMPRODUCT((debit!$J$2:$J$524 = $A45)*(debit!$A$2:$A$524&lt;=TODAY()-90)*(debit!$A$2:$A$524&gt;TODAY()-119)*(debit!$E$2:$E$524))</f>
        <v>0</v>
      </c>
      <c r="F45" s="12">
        <f ca="1">SUMPRODUCT((debit!$J$2:$J$524 = $A45)*(debit!$A$2:$A$524&lt;=TODAY()-120)*(debit!$E$2:$E$524))</f>
        <v>122.39</v>
      </c>
      <c r="G45" s="11">
        <f>SUMPRODUCT((debit!$J$2:$J$524 = $A45)*(debit!$E$2:$E$524))</f>
        <v>122.39</v>
      </c>
      <c r="H45" s="11" t="str">
        <f t="shared" ca="1" si="1"/>
        <v>YES</v>
      </c>
    </row>
    <row r="46" spans="1:8" s="2" customFormat="1" ht="15">
      <c r="A46" s="10" t="str">
        <f t="array" ref="A46">INDEX(companyList,MATCH(0,COUNTIF($A$1:A45,companyList),0))</f>
        <v>RIDOUT &amp; MAYBEE LLP</v>
      </c>
      <c r="B46" s="11">
        <f ca="1">SUMPRODUCT((debit!$J$2:$J$524 = $A46)*(debit!$A$2:$A$524&lt;=TODAY())*(debit!$A$2:$A$524&gt;TODAY()-30)*(debit!$E$2:$E$524))</f>
        <v>0</v>
      </c>
      <c r="C46" s="11">
        <f ca="1">SUMPRODUCT((debit!$J$2:$J$524 = $A46)*(debit!$A$2:$A$524&lt;=TODAY()-30)*(debit!$A$2:$A$524&gt;TODAY()-59)*(debit!$E$2:$E$524))</f>
        <v>0</v>
      </c>
      <c r="D46" s="11">
        <f ca="1">SUMPRODUCT((debit!$J$2:$J$524 = $A46)*(debit!$A$2:$A$524&lt;=TODAY()-60)*(debit!$A$2:$A$524&gt;TODAY()-89)*(debit!$E$2:$E$524))</f>
        <v>0</v>
      </c>
      <c r="E46" s="17">
        <f ca="1">SUMPRODUCT((debit!$J$2:$J$524 = $A46)*(debit!$A$2:$A$524&lt;=TODAY()-90)*(debit!$A$2:$A$524&gt;TODAY()-119)*(debit!$E$2:$E$524))</f>
        <v>0</v>
      </c>
      <c r="F46" s="12">
        <f ca="1">SUMPRODUCT((debit!$J$2:$J$524 = $A46)*(debit!$A$2:$A$524&lt;=TODAY()-120)*(debit!$E$2:$E$524))</f>
        <v>509.42</v>
      </c>
      <c r="G46" s="11">
        <f>SUMPRODUCT((debit!$J$2:$J$524 = $A46)*(debit!$E$2:$E$524))</f>
        <v>509.42</v>
      </c>
      <c r="H46" s="11" t="str">
        <f t="shared" ca="1" si="1"/>
        <v>YES</v>
      </c>
    </row>
    <row r="47" spans="1:8" s="2" customFormat="1" ht="15">
      <c r="A47" s="10" t="str">
        <f t="array" ref="A47">INDEX(companyList,MATCH(0,COUNTIF($A$1:A46,companyList),0))</f>
        <v>SANKOM Switzerland</v>
      </c>
      <c r="B47" s="11">
        <f ca="1">SUMPRODUCT((debit!$J$2:$J$524 = $A47)*(debit!$A$2:$A$524&lt;=TODAY())*(debit!$A$2:$A$524&gt;TODAY()-30)*(debit!$E$2:$E$524))</f>
        <v>0</v>
      </c>
      <c r="C47" s="11">
        <f ca="1">SUMPRODUCT((debit!$J$2:$J$524 = $A47)*(debit!$A$2:$A$524&lt;=TODAY()-30)*(debit!$A$2:$A$524&gt;TODAY()-59)*(debit!$E$2:$E$524))</f>
        <v>0</v>
      </c>
      <c r="D47" s="11">
        <f ca="1">SUMPRODUCT((debit!$J$2:$J$524 = $A47)*(debit!$A$2:$A$524&lt;=TODAY()-60)*(debit!$A$2:$A$524&gt;TODAY()-89)*(debit!$E$2:$E$524))</f>
        <v>0</v>
      </c>
      <c r="E47" s="17">
        <f ca="1">SUMPRODUCT((debit!$J$2:$J$524 = $A47)*(debit!$A$2:$A$524&lt;=TODAY()-90)*(debit!$A$2:$A$524&gt;TODAY()-119)*(debit!$E$2:$E$524))</f>
        <v>0</v>
      </c>
      <c r="F47" s="12">
        <f ca="1">SUMPRODUCT((debit!$J$2:$J$524 = $A47)*(debit!$A$2:$A$524&lt;=TODAY()-120)*(debit!$E$2:$E$524))</f>
        <v>1983.85</v>
      </c>
      <c r="G47" s="11">
        <f>SUMPRODUCT((debit!$J$2:$J$524 = $A47)*(debit!$E$2:$E$524))</f>
        <v>1983.85</v>
      </c>
      <c r="H47" s="11" t="str">
        <f t="shared" ca="1" si="1"/>
        <v>YES</v>
      </c>
    </row>
    <row r="48" spans="1:8" s="2" customFormat="1" ht="15">
      <c r="A48" s="10" t="str">
        <f t="array" ref="A48">INDEX(companyList,MATCH(0,COUNTIF($A$1:A47,companyList),0))</f>
        <v>SCHWEGMAN LUNDBERG &amp; WOESSNER, P.A.</v>
      </c>
      <c r="B48" s="11">
        <f ca="1">SUMPRODUCT((debit!$J$2:$J$524 = $A48)*(debit!$A$2:$A$524&lt;=TODAY())*(debit!$A$2:$A$524&gt;TODAY()-30)*(debit!$E$2:$E$524))</f>
        <v>0</v>
      </c>
      <c r="C48" s="11">
        <f ca="1">SUMPRODUCT((debit!$J$2:$J$524 = $A48)*(debit!$A$2:$A$524&lt;=TODAY()-30)*(debit!$A$2:$A$524&gt;TODAY()-59)*(debit!$E$2:$E$524))</f>
        <v>0</v>
      </c>
      <c r="D48" s="11">
        <f ca="1">SUMPRODUCT((debit!$J$2:$J$524 = $A48)*(debit!$A$2:$A$524&lt;=TODAY()-60)*(debit!$A$2:$A$524&gt;TODAY()-89)*(debit!$E$2:$E$524))</f>
        <v>0</v>
      </c>
      <c r="E48" s="17">
        <f ca="1">SUMPRODUCT((debit!$J$2:$J$524 = $A48)*(debit!$A$2:$A$524&lt;=TODAY()-90)*(debit!$A$2:$A$524&gt;TODAY()-119)*(debit!$E$2:$E$524))</f>
        <v>0</v>
      </c>
      <c r="F48" s="12">
        <f ca="1">SUMPRODUCT((debit!$J$2:$J$524 = $A48)*(debit!$A$2:$A$524&lt;=TODAY()-120)*(debit!$E$2:$E$524))</f>
        <v>781.05</v>
      </c>
      <c r="G48" s="11">
        <f>SUMPRODUCT((debit!$J$2:$J$524 = $A48)*(debit!$E$2:$E$524))</f>
        <v>781.05</v>
      </c>
      <c r="H48" s="11" t="str">
        <f t="shared" ca="1" si="1"/>
        <v>YES</v>
      </c>
    </row>
    <row r="49" spans="1:8" s="2" customFormat="1" ht="15">
      <c r="A49" s="10" t="str">
        <f t="array" ref="A49">INDEX(companyList,MATCH(0,COUNTIF($A$1:A48,companyList),0))</f>
        <v>SELTZ, Jacob</v>
      </c>
      <c r="B49" s="11">
        <f ca="1">SUMPRODUCT((debit!$J$2:$J$524 = $A49)*(debit!$A$2:$A$524&lt;=TODAY())*(debit!$A$2:$A$524&gt;TODAY()-30)*(debit!$E$2:$E$524))</f>
        <v>0</v>
      </c>
      <c r="C49" s="11">
        <f ca="1">SUMPRODUCT((debit!$J$2:$J$524 = $A49)*(debit!$A$2:$A$524&lt;=TODAY()-30)*(debit!$A$2:$A$524&gt;TODAY()-59)*(debit!$E$2:$E$524))</f>
        <v>0</v>
      </c>
      <c r="D49" s="11">
        <f ca="1">SUMPRODUCT((debit!$J$2:$J$524 = $A49)*(debit!$A$2:$A$524&lt;=TODAY()-60)*(debit!$A$2:$A$524&gt;TODAY()-89)*(debit!$E$2:$E$524))</f>
        <v>0</v>
      </c>
      <c r="E49" s="17">
        <f ca="1">SUMPRODUCT((debit!$J$2:$J$524 = $A49)*(debit!$A$2:$A$524&lt;=TODAY()-90)*(debit!$A$2:$A$524&gt;TODAY()-119)*(debit!$E$2:$E$524))</f>
        <v>0</v>
      </c>
      <c r="F49" s="12">
        <f ca="1">SUMPRODUCT((debit!$J$2:$J$524 = $A49)*(debit!$A$2:$A$524&lt;=TODAY()-120)*(debit!$E$2:$E$524))</f>
        <v>147.61000000000001</v>
      </c>
      <c r="G49" s="11">
        <f>SUMPRODUCT((debit!$J$2:$J$524 = $A49)*(debit!$E$2:$E$524))</f>
        <v>147.61000000000001</v>
      </c>
      <c r="H49" s="11" t="str">
        <f t="shared" ca="1" si="1"/>
        <v>YES</v>
      </c>
    </row>
    <row r="50" spans="1:8" s="2" customFormat="1" ht="15">
      <c r="A50" s="10" t="str">
        <f t="array" ref="A50">INDEX(companyList,MATCH(0,COUNTIF($A$1:A49,companyList),0))</f>
        <v>SKOLKOVO INNOVATION CENTER</v>
      </c>
      <c r="B50" s="11">
        <f ca="1">SUMPRODUCT((debit!$J$2:$J$524 = $A50)*(debit!$A$2:$A$524&lt;=TODAY())*(debit!$A$2:$A$524&gt;TODAY()-30)*(debit!$E$2:$E$524))</f>
        <v>0</v>
      </c>
      <c r="C50" s="11">
        <f ca="1">SUMPRODUCT((debit!$J$2:$J$524 = $A50)*(debit!$A$2:$A$524&lt;=TODAY()-30)*(debit!$A$2:$A$524&gt;TODAY()-59)*(debit!$E$2:$E$524))</f>
        <v>0</v>
      </c>
      <c r="D50" s="11">
        <f ca="1">SUMPRODUCT((debit!$J$2:$J$524 = $A50)*(debit!$A$2:$A$524&lt;=TODAY()-60)*(debit!$A$2:$A$524&gt;TODAY()-89)*(debit!$E$2:$E$524))</f>
        <v>0</v>
      </c>
      <c r="E50" s="17">
        <f ca="1">SUMPRODUCT((debit!$J$2:$J$524 = $A50)*(debit!$A$2:$A$524&lt;=TODAY()-90)*(debit!$A$2:$A$524&gt;TODAY()-119)*(debit!$E$2:$E$524))</f>
        <v>0</v>
      </c>
      <c r="F50" s="12">
        <f ca="1">SUMPRODUCT((debit!$J$2:$J$524 = $A50)*(debit!$A$2:$A$524&lt;=TODAY()-120)*(debit!$E$2:$E$524))</f>
        <v>2027.34</v>
      </c>
      <c r="G50" s="11">
        <f>SUMPRODUCT((debit!$J$2:$J$524 = $A50)*(debit!$E$2:$E$524))</f>
        <v>2027.34</v>
      </c>
      <c r="H50" s="11" t="str">
        <f t="shared" ca="1" si="1"/>
        <v>YES</v>
      </c>
    </row>
    <row r="51" spans="1:8" s="2" customFormat="1" ht="15">
      <c r="A51" s="10" t="str">
        <f t="array" ref="A51">INDEX(companyList,MATCH(0,COUNTIF($A$1:A50,companyList),0))</f>
        <v>Skolkovo Intellectual Property Center, LLC</v>
      </c>
      <c r="B51" s="11">
        <f ca="1">SUMPRODUCT((debit!$J$2:$J$524 = $A51)*(debit!$A$2:$A$524&lt;=TODAY())*(debit!$A$2:$A$524&gt;TODAY()-30)*(debit!$E$2:$E$524))</f>
        <v>0</v>
      </c>
      <c r="C51" s="11">
        <f ca="1">SUMPRODUCT((debit!$J$2:$J$524 = $A51)*(debit!$A$2:$A$524&lt;=TODAY()-30)*(debit!$A$2:$A$524&gt;TODAY()-59)*(debit!$E$2:$E$524))</f>
        <v>0</v>
      </c>
      <c r="D51" s="11">
        <f ca="1">SUMPRODUCT((debit!$J$2:$J$524 = $A51)*(debit!$A$2:$A$524&lt;=TODAY()-60)*(debit!$A$2:$A$524&gt;TODAY()-89)*(debit!$E$2:$E$524))</f>
        <v>0</v>
      </c>
      <c r="E51" s="17">
        <f ca="1">SUMPRODUCT((debit!$J$2:$J$524 = $A51)*(debit!$A$2:$A$524&lt;=TODAY()-90)*(debit!$A$2:$A$524&gt;TODAY()-119)*(debit!$E$2:$E$524))</f>
        <v>0</v>
      </c>
      <c r="F51" s="12">
        <f ca="1">SUMPRODUCT((debit!$J$2:$J$524 = $A51)*(debit!$A$2:$A$524&lt;=TODAY()-120)*(debit!$E$2:$E$524))</f>
        <v>2788.5</v>
      </c>
      <c r="G51" s="11">
        <f>SUMPRODUCT((debit!$J$2:$J$524 = $A51)*(debit!$E$2:$E$524))</f>
        <v>2788.5</v>
      </c>
      <c r="H51" s="11" t="str">
        <f t="shared" ca="1" si="1"/>
        <v>YES</v>
      </c>
    </row>
    <row r="52" spans="1:8" s="2" customFormat="1" ht="15">
      <c r="A52" s="10" t="str">
        <f t="array" ref="A52">INDEX(companyList,MATCH(0,COUNTIF($A$1:A51,companyList),0))</f>
        <v>SOCIETÀ ITALIANA BREVETTI S.p.A.</v>
      </c>
      <c r="B52" s="11">
        <f ca="1">SUMPRODUCT((debit!$J$2:$J$524 = $A52)*(debit!$A$2:$A$524&lt;=TODAY())*(debit!$A$2:$A$524&gt;TODAY()-30)*(debit!$E$2:$E$524))</f>
        <v>0</v>
      </c>
      <c r="C52" s="11">
        <f ca="1">SUMPRODUCT((debit!$J$2:$J$524 = $A52)*(debit!$A$2:$A$524&lt;=TODAY()-30)*(debit!$A$2:$A$524&gt;TODAY()-59)*(debit!$E$2:$E$524))</f>
        <v>0</v>
      </c>
      <c r="D52" s="11">
        <f ca="1">SUMPRODUCT((debit!$J$2:$J$524 = $A52)*(debit!$A$2:$A$524&lt;=TODAY()-60)*(debit!$A$2:$A$524&gt;TODAY()-89)*(debit!$E$2:$E$524))</f>
        <v>0</v>
      </c>
      <c r="E52" s="17">
        <f ca="1">SUMPRODUCT((debit!$J$2:$J$524 = $A52)*(debit!$A$2:$A$524&lt;=TODAY()-90)*(debit!$A$2:$A$524&gt;TODAY()-119)*(debit!$E$2:$E$524))</f>
        <v>0</v>
      </c>
      <c r="F52" s="12">
        <f ca="1">SUMPRODUCT((debit!$J$2:$J$524 = $A52)*(debit!$A$2:$A$524&lt;=TODAY()-120)*(debit!$E$2:$E$524))</f>
        <v>10955.069999999998</v>
      </c>
      <c r="G52" s="11">
        <f>SUMPRODUCT((debit!$J$2:$J$524 = $A52)*(debit!$E$2:$E$524))</f>
        <v>10955.069999999998</v>
      </c>
      <c r="H52" s="11" t="str">
        <f t="shared" ca="1" si="1"/>
        <v>YES</v>
      </c>
    </row>
    <row r="53" spans="1:8" s="2" customFormat="1" ht="15">
      <c r="A53" s="10" t="str">
        <f t="array" ref="A53">INDEX(companyList,MATCH(0,COUNTIF($A$1:A52,companyList),0))</f>
        <v>SPRADLEY PLLC</v>
      </c>
      <c r="B53" s="11">
        <f ca="1">SUMPRODUCT((debit!$J$2:$J$524 = $A53)*(debit!$A$2:$A$524&lt;=TODAY())*(debit!$A$2:$A$524&gt;TODAY()-30)*(debit!$E$2:$E$524))</f>
        <v>0</v>
      </c>
      <c r="C53" s="11">
        <f ca="1">SUMPRODUCT((debit!$J$2:$J$524 = $A53)*(debit!$A$2:$A$524&lt;=TODAY()-30)*(debit!$A$2:$A$524&gt;TODAY()-59)*(debit!$E$2:$E$524))</f>
        <v>0</v>
      </c>
      <c r="D53" s="11">
        <f ca="1">SUMPRODUCT((debit!$J$2:$J$524 = $A53)*(debit!$A$2:$A$524&lt;=TODAY()-60)*(debit!$A$2:$A$524&gt;TODAY()-89)*(debit!$E$2:$E$524))</f>
        <v>0</v>
      </c>
      <c r="E53" s="17">
        <f ca="1">SUMPRODUCT((debit!$J$2:$J$524 = $A53)*(debit!$A$2:$A$524&lt;=TODAY()-90)*(debit!$A$2:$A$524&gt;TODAY()-119)*(debit!$E$2:$E$524))</f>
        <v>0</v>
      </c>
      <c r="F53" s="12">
        <f ca="1">SUMPRODUCT((debit!$J$2:$J$524 = $A53)*(debit!$A$2:$A$524&lt;=TODAY()-120)*(debit!$E$2:$E$524))</f>
        <v>5455.79</v>
      </c>
      <c r="G53" s="11">
        <f>SUMPRODUCT((debit!$J$2:$J$524 = $A53)*(debit!$E$2:$E$524))</f>
        <v>5455.79</v>
      </c>
      <c r="H53" s="11" t="str">
        <f t="shared" ca="1" si="1"/>
        <v>YES</v>
      </c>
    </row>
    <row r="54" spans="1:8" s="2" customFormat="1" ht="15">
      <c r="A54" s="10" t="str">
        <f t="array" ref="A54">INDEX(companyList,MATCH(0,COUNTIF($A$1:A53,companyList),0))</f>
        <v>TROUTMAN SANDERS LLP</v>
      </c>
      <c r="B54" s="11">
        <f ca="1">SUMPRODUCT((debit!$J$2:$J$524 = $A54)*(debit!$A$2:$A$524&lt;=TODAY())*(debit!$A$2:$A$524&gt;TODAY()-30)*(debit!$E$2:$E$524))</f>
        <v>0</v>
      </c>
      <c r="C54" s="11">
        <f ca="1">SUMPRODUCT((debit!$J$2:$J$524 = $A54)*(debit!$A$2:$A$524&lt;=TODAY()-30)*(debit!$A$2:$A$524&gt;TODAY()-59)*(debit!$E$2:$E$524))</f>
        <v>0</v>
      </c>
      <c r="D54" s="11">
        <f ca="1">SUMPRODUCT((debit!$J$2:$J$524 = $A54)*(debit!$A$2:$A$524&lt;=TODAY()-60)*(debit!$A$2:$A$524&gt;TODAY()-89)*(debit!$E$2:$E$524))</f>
        <v>0</v>
      </c>
      <c r="E54" s="17">
        <f ca="1">SUMPRODUCT((debit!$J$2:$J$524 = $A54)*(debit!$A$2:$A$524&lt;=TODAY()-90)*(debit!$A$2:$A$524&gt;TODAY()-119)*(debit!$E$2:$E$524))</f>
        <v>0</v>
      </c>
      <c r="F54" s="12">
        <f ca="1">SUMPRODUCT((debit!$J$2:$J$524 = $A54)*(debit!$A$2:$A$524&lt;=TODAY()-120)*(debit!$E$2:$E$524))</f>
        <v>7670</v>
      </c>
      <c r="G54" s="11">
        <f>SUMPRODUCT((debit!$J$2:$J$524 = $A54)*(debit!$E$2:$E$524))</f>
        <v>7670</v>
      </c>
      <c r="H54" s="11" t="str">
        <f t="shared" ca="1" si="1"/>
        <v>YES</v>
      </c>
    </row>
    <row r="55" spans="1:8" s="2" customFormat="1" ht="15">
      <c r="A55" s="10" t="str">
        <f t="array" ref="A55">INDEX(companyList,MATCH(0,COUNTIF($A$1:A54,companyList),0))</f>
        <v>ULLRICH &amp; NAUMANN</v>
      </c>
      <c r="B55" s="11">
        <f ca="1">SUMPRODUCT((debit!$J$2:$J$524 = $A55)*(debit!$A$2:$A$524&lt;=TODAY())*(debit!$A$2:$A$524&gt;TODAY()-30)*(debit!$E$2:$E$524))</f>
        <v>0</v>
      </c>
      <c r="C55" s="11">
        <f ca="1">SUMPRODUCT((debit!$J$2:$J$524 = $A55)*(debit!$A$2:$A$524&lt;=TODAY()-30)*(debit!$A$2:$A$524&gt;TODAY()-59)*(debit!$E$2:$E$524))</f>
        <v>0</v>
      </c>
      <c r="D55" s="11">
        <f ca="1">SUMPRODUCT((debit!$J$2:$J$524 = $A55)*(debit!$A$2:$A$524&lt;=TODAY()-60)*(debit!$A$2:$A$524&gt;TODAY()-89)*(debit!$E$2:$E$524))</f>
        <v>0</v>
      </c>
      <c r="E55" s="17">
        <f ca="1">SUMPRODUCT((debit!$J$2:$J$524 = $A55)*(debit!$A$2:$A$524&lt;=TODAY()-90)*(debit!$A$2:$A$524&gt;TODAY()-119)*(debit!$E$2:$E$524))</f>
        <v>0</v>
      </c>
      <c r="F55" s="12">
        <f ca="1">SUMPRODUCT((debit!$J$2:$J$524 = $A55)*(debit!$A$2:$A$524&lt;=TODAY()-120)*(debit!$E$2:$E$524))</f>
        <v>843.17000000000007</v>
      </c>
      <c r="G55" s="11">
        <f>SUMPRODUCT((debit!$J$2:$J$524 = $A55)*(debit!$E$2:$E$524))</f>
        <v>843.17000000000007</v>
      </c>
      <c r="H55" s="11" t="str">
        <f t="shared" ca="1" si="1"/>
        <v>YES</v>
      </c>
    </row>
    <row r="56" spans="1:8" ht="15">
      <c r="A56" s="10" t="str">
        <f t="array" ref="A56">INDEX(companyList,MATCH(0,COUNTIF($A$1:A55,companyList),0))</f>
        <v>Venable LLP</v>
      </c>
      <c r="B56" s="11">
        <f ca="1">SUMPRODUCT((debit!$J$2:$J$524 = $A56)*(debit!$A$2:$A$524&lt;=TODAY())*(debit!$A$2:$A$524&gt;TODAY()-30)*(debit!$E$2:$E$524))</f>
        <v>0</v>
      </c>
      <c r="C56" s="11">
        <f ca="1">SUMPRODUCT((debit!$J$2:$J$524 = $A56)*(debit!$A$2:$A$524&lt;=TODAY()-30)*(debit!$A$2:$A$524&gt;TODAY()-59)*(debit!$E$2:$E$524))</f>
        <v>0</v>
      </c>
      <c r="D56" s="11">
        <f ca="1">SUMPRODUCT((debit!$J$2:$J$524 = $A56)*(debit!$A$2:$A$524&lt;=TODAY()-60)*(debit!$A$2:$A$524&gt;TODAY()-89)*(debit!$E$2:$E$524))</f>
        <v>0</v>
      </c>
      <c r="E56" s="17">
        <f ca="1">SUMPRODUCT((debit!$J$2:$J$524 = $A56)*(debit!$A$2:$A$524&lt;=TODAY()-90)*(debit!$A$2:$A$524&gt;TODAY()-119)*(debit!$E$2:$E$524))</f>
        <v>0</v>
      </c>
      <c r="F56" s="12">
        <f ca="1">SUMPRODUCT((debit!$J$2:$J$524 = $A56)*(debit!$A$2:$A$524&lt;=TODAY()-120)*(debit!$E$2:$E$524))</f>
        <v>4984.0899999999992</v>
      </c>
      <c r="G56" s="11">
        <f>SUMPRODUCT((debit!$J$2:$J$524 = $A56)*(debit!$E$2:$E$524))</f>
        <v>4984.0899999999992</v>
      </c>
      <c r="H56" s="11" t="str">
        <f t="shared" ca="1" si="1"/>
        <v>YES</v>
      </c>
    </row>
    <row r="57" spans="1:8" ht="15">
      <c r="A57" s="10" t="str">
        <f t="array" ref="A57">INDEX(companyList,MATCH(0,COUNTIF($A$1:A56,companyList),0))</f>
        <v>von Kreisler Selting Werner</v>
      </c>
      <c r="B57" s="11">
        <f ca="1">SUMPRODUCT((debit!$J$2:$J$524 = $A57)*(debit!$A$2:$A$524&lt;=TODAY())*(debit!$A$2:$A$524&gt;TODAY()-30)*(debit!$E$2:$E$524))</f>
        <v>0</v>
      </c>
      <c r="C57" s="11">
        <f ca="1">SUMPRODUCT((debit!$J$2:$J$524 = $A57)*(debit!$A$2:$A$524&lt;=TODAY()-30)*(debit!$A$2:$A$524&gt;TODAY()-59)*(debit!$E$2:$E$524))</f>
        <v>0</v>
      </c>
      <c r="D57" s="11">
        <f ca="1">SUMPRODUCT((debit!$J$2:$J$524 = $A57)*(debit!$A$2:$A$524&lt;=TODAY()-60)*(debit!$A$2:$A$524&gt;TODAY()-89)*(debit!$E$2:$E$524))</f>
        <v>0</v>
      </c>
      <c r="E57" s="17">
        <f ca="1">SUMPRODUCT((debit!$J$2:$J$524 = $A57)*(debit!$A$2:$A$524&lt;=TODAY()-90)*(debit!$A$2:$A$524&gt;TODAY()-119)*(debit!$E$2:$E$524))</f>
        <v>0</v>
      </c>
      <c r="F57" s="12">
        <f ca="1">SUMPRODUCT((debit!$J$2:$J$524 = $A57)*(debit!$A$2:$A$524&lt;=TODAY()-120)*(debit!$E$2:$E$524))</f>
        <v>21146.81</v>
      </c>
      <c r="G57" s="11">
        <f>SUMPRODUCT((debit!$J$2:$J$524 = $A57)*(debit!$E$2:$E$524))</f>
        <v>21146.81</v>
      </c>
      <c r="H57" s="11" t="str">
        <f t="shared" ca="1" si="1"/>
        <v>YES</v>
      </c>
    </row>
    <row r="58" spans="1:8" ht="15">
      <c r="A58" s="10" t="str">
        <f t="array" ref="A58">INDEX(companyList,MATCH(0,COUNTIF($A$1:A57,companyList),0))</f>
        <v>WATERMARK INTELLECTUAL ASSET MANAGEMENT</v>
      </c>
      <c r="B58" s="11">
        <f ca="1">SUMPRODUCT((debit!$J$2:$J$524 = $A58)*(debit!$A$2:$A$524&lt;=TODAY())*(debit!$A$2:$A$524&gt;TODAY()-30)*(debit!$E$2:$E$524))</f>
        <v>0</v>
      </c>
      <c r="C58" s="11">
        <f ca="1">SUMPRODUCT((debit!$J$2:$J$524 = $A58)*(debit!$A$2:$A$524&lt;=TODAY()-30)*(debit!$A$2:$A$524&gt;TODAY()-59)*(debit!$E$2:$E$524))</f>
        <v>0</v>
      </c>
      <c r="D58" s="11">
        <f ca="1">SUMPRODUCT((debit!$J$2:$J$524 = $A58)*(debit!$A$2:$A$524&lt;=TODAY()-60)*(debit!$A$2:$A$524&gt;TODAY()-89)*(debit!$E$2:$E$524))</f>
        <v>0</v>
      </c>
      <c r="E58" s="17">
        <f ca="1">SUMPRODUCT((debit!$J$2:$J$524 = $A58)*(debit!$A$2:$A$524&lt;=TODAY()-90)*(debit!$A$2:$A$524&gt;TODAY()-119)*(debit!$E$2:$E$524))</f>
        <v>0</v>
      </c>
      <c r="F58" s="12">
        <f ca="1">SUMPRODUCT((debit!$J$2:$J$524 = $A58)*(debit!$A$2:$A$524&lt;=TODAY()-120)*(debit!$E$2:$E$524))</f>
        <v>910.18</v>
      </c>
      <c r="G58" s="11">
        <f>SUMPRODUCT((debit!$J$2:$J$524 = $A58)*(debit!$E$2:$E$524))</f>
        <v>910.18</v>
      </c>
      <c r="H58" s="11" t="str">
        <f t="shared" ca="1" si="1"/>
        <v>YES</v>
      </c>
    </row>
    <row r="59" spans="1:8" ht="15">
      <c r="A59" s="10" t="str">
        <f t="array" ref="A59">INDEX(companyList,MATCH(0,COUNTIF($A$1:A58,companyList),0))</f>
        <v>Weaver Austin Villeneuve &amp; Sampson LLP</v>
      </c>
      <c r="B59" s="11">
        <f ca="1">SUMPRODUCT((debit!$J$2:$J$524 = $A59)*(debit!$A$2:$A$524&lt;=TODAY())*(debit!$A$2:$A$524&gt;TODAY()-30)*(debit!$E$2:$E$524))</f>
        <v>0</v>
      </c>
      <c r="C59" s="11">
        <f ca="1">SUMPRODUCT((debit!$J$2:$J$524 = $A59)*(debit!$A$2:$A$524&lt;=TODAY()-30)*(debit!$A$2:$A$524&gt;TODAY()-59)*(debit!$E$2:$E$524))</f>
        <v>0</v>
      </c>
      <c r="D59" s="11">
        <f ca="1">SUMPRODUCT((debit!$J$2:$J$524 = $A59)*(debit!$A$2:$A$524&lt;=TODAY()-60)*(debit!$A$2:$A$524&gt;TODAY()-89)*(debit!$E$2:$E$524))</f>
        <v>0</v>
      </c>
      <c r="E59" s="17">
        <f ca="1">SUMPRODUCT((debit!$J$2:$J$524 = $A59)*(debit!$A$2:$A$524&lt;=TODAY()-90)*(debit!$A$2:$A$524&gt;TODAY()-119)*(debit!$E$2:$E$524))</f>
        <v>0</v>
      </c>
      <c r="F59" s="12">
        <f ca="1">SUMPRODUCT((debit!$J$2:$J$524 = $A59)*(debit!$A$2:$A$524&lt;=TODAY()-120)*(debit!$E$2:$E$524))</f>
        <v>2018.6299999999999</v>
      </c>
      <c r="G59" s="11">
        <f>SUMPRODUCT((debit!$J$2:$J$524 = $A59)*(debit!$E$2:$E$524))</f>
        <v>2018.6299999999999</v>
      </c>
      <c r="H59" s="11" t="str">
        <f t="shared" ca="1" si="1"/>
        <v>YES</v>
      </c>
    </row>
    <row r="60" spans="1:8" ht="15">
      <c r="A60" s="10" t="str">
        <f t="array" ref="A60">INDEX(companyList,MATCH(0,COUNTIF($A$1:A59,companyList),0))</f>
        <v>WITHROW &amp; TERRANOVA, PLLC</v>
      </c>
      <c r="B60" s="11">
        <f ca="1">SUMPRODUCT((debit!$J$2:$J$524 = $A60)*(debit!$A$2:$A$524&lt;=TODAY())*(debit!$A$2:$A$524&gt;TODAY()-30)*(debit!$E$2:$E$524))</f>
        <v>0</v>
      </c>
      <c r="C60" s="11">
        <f ca="1">SUMPRODUCT((debit!$J$2:$J$524 = $A60)*(debit!$A$2:$A$524&lt;=TODAY()-30)*(debit!$A$2:$A$524&gt;TODAY()-59)*(debit!$E$2:$E$524))</f>
        <v>0</v>
      </c>
      <c r="D60" s="11">
        <f ca="1">SUMPRODUCT((debit!$J$2:$J$524 = $A60)*(debit!$A$2:$A$524&lt;=TODAY()-60)*(debit!$A$2:$A$524&gt;TODAY()-89)*(debit!$E$2:$E$524))</f>
        <v>0</v>
      </c>
      <c r="E60" s="17">
        <f ca="1">SUMPRODUCT((debit!$J$2:$J$524 = $A60)*(debit!$A$2:$A$524&lt;=TODAY()-90)*(debit!$A$2:$A$524&gt;TODAY()-119)*(debit!$E$2:$E$524))</f>
        <v>0</v>
      </c>
      <c r="F60" s="12">
        <f ca="1">SUMPRODUCT((debit!$J$2:$J$524 = $A60)*(debit!$A$2:$A$524&lt;=TODAY()-120)*(debit!$E$2:$E$524))</f>
        <v>1957.5</v>
      </c>
      <c r="G60" s="11">
        <f>SUMPRODUCT((debit!$J$2:$J$524 = $A60)*(debit!$E$2:$E$524))</f>
        <v>1957.5</v>
      </c>
      <c r="H60" s="11" t="str">
        <f t="shared" ca="1" si="1"/>
        <v>YES</v>
      </c>
    </row>
    <row r="61" spans="1:8" ht="15">
      <c r="A61" s="10"/>
    </row>
  </sheetData>
  <autoFilter ref="A1:H60" xr:uid="{00000000-0009-0000-0000-000001000000}">
    <filterColumn colId="7">
      <filters>
        <filter val="YES"/>
      </filters>
    </filterColumn>
  </autoFilter>
  <phoneticPr fontId="2" type="noConversion"/>
  <pageMargins left="0.48" right="0.75" top="0.72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410"/>
  <sheetViews>
    <sheetView topLeftCell="A381" workbookViewId="0">
      <selection activeCell="F14" sqref="F14"/>
    </sheetView>
  </sheetViews>
  <sheetFormatPr defaultColWidth="8.875" defaultRowHeight="14.25"/>
  <cols>
    <col min="1" max="1" width="30.375" customWidth="1"/>
    <col min="2" max="2" width="18.625" customWidth="1"/>
    <col min="3" max="3" width="23.375" customWidth="1"/>
    <col min="4" max="4" width="41.625" customWidth="1"/>
    <col min="5" max="5" width="14.625" customWidth="1"/>
    <col min="6" max="6" width="12.625" style="1" customWidth="1"/>
  </cols>
  <sheetData>
    <row r="1" spans="1:7">
      <c r="A1" s="3" t="s">
        <v>2295</v>
      </c>
      <c r="B1" s="3" t="s">
        <v>2301</v>
      </c>
      <c r="C1" s="3" t="s">
        <v>2302</v>
      </c>
      <c r="D1" s="3" t="s">
        <v>2303</v>
      </c>
      <c r="E1" s="3" t="s">
        <v>2304</v>
      </c>
      <c r="F1" s="3" t="s">
        <v>2305</v>
      </c>
      <c r="G1" s="3"/>
    </row>
    <row r="2" spans="1:7" s="2" customFormat="1">
      <c r="A2" s="4" t="str">
        <f>debit!J262</f>
        <v>MACK-RAY, INC</v>
      </c>
      <c r="B2" s="5">
        <f>debit!A262</f>
        <v>42920</v>
      </c>
      <c r="C2" s="4" t="str">
        <f>debit!B262</f>
        <v>XP17003882-USMR_A</v>
      </c>
      <c r="D2" s="4" t="str">
        <f>IF(ISERROR(FIND("Our", debit!C262)), debit!C262, LEFT(debit!C262, FIND("Our", debit!C262)-1))</f>
        <v>Please Provide</v>
      </c>
      <c r="E2" s="4" t="str">
        <f>IF((LEFT(debit!D262, 1) = "X"),CONCATENATE(MID(debit!D262,2,1),"20",MID(debit!D262,3,2),"-",MID(debit!D262,5,4)),LEFT(debit!D262,10))</f>
        <v>P2016-2193</v>
      </c>
      <c r="F2" s="4" t="str">
        <f>CONCATENATE(debit!E262," US$")</f>
        <v>6217.7 US$</v>
      </c>
      <c r="G2" s="4"/>
    </row>
    <row r="3" spans="1:7" s="2" customFormat="1">
      <c r="A3" s="4" t="str">
        <f>debit!J41</f>
        <v>Cabinet Laurent &amp; Charras</v>
      </c>
      <c r="B3" s="5">
        <f>debit!A41</f>
        <v>42662</v>
      </c>
      <c r="C3" s="4" t="str">
        <f>debit!B41</f>
        <v>XP16004757-FRLC_A</v>
      </c>
      <c r="D3" s="4" t="str">
        <f>IF(ISERROR(FIND("Our", debit!C41)), debit!C41, LEFT(debit!C41, FIND("Our", debit!C41)-1))</f>
        <v xml:space="preserve">F30-B37780 CN </v>
      </c>
      <c r="E3" s="4" t="str">
        <f>IF((LEFT(debit!D41, 1) = "X"),CONCATENATE(MID(debit!D41,2,1),"20",MID(debit!D41,3,2),"-",MID(debit!D41,5,4)),LEFT(debit!D41,10))</f>
        <v>P2013-0179</v>
      </c>
      <c r="F3" s="4" t="str">
        <f>CONCATENATE(debit!E41," US$")</f>
        <v>118.47 US$</v>
      </c>
      <c r="G3" s="4"/>
    </row>
    <row r="4" spans="1:7" s="2" customFormat="1">
      <c r="A4" s="4" t="str">
        <f>debit!J18</f>
        <v>Cabinet Laurent &amp; Charras</v>
      </c>
      <c r="B4" s="5">
        <f>debit!A18</f>
        <v>42882</v>
      </c>
      <c r="C4" s="4" t="str">
        <f>debit!B18</f>
        <v>XP17003058-FRLC_A</v>
      </c>
      <c r="D4" s="4" t="str">
        <f>IF(ISERROR(FIND("Our", debit!C18)), debit!C18, LEFT(debit!C18, FIND("Our", debit!C18)-1))</f>
        <v>F30-B-41488 CN</v>
      </c>
      <c r="E4" s="4" t="str">
        <f>IF((LEFT(debit!D18, 1) = "X"),CONCATENATE(MID(debit!D18,2,1),"20",MID(debit!D18,3,2),"-",MID(debit!D18,5,4)),LEFT(debit!D18,10))</f>
        <v>P2016-0090</v>
      </c>
      <c r="F4" s="4" t="str">
        <f>CONCATENATE(debit!E18," US$")</f>
        <v>552.21 US$</v>
      </c>
      <c r="G4" s="4"/>
    </row>
    <row r="5" spans="1:7" s="2" customFormat="1">
      <c r="A5" s="4" t="str">
        <f>debit!J157</f>
        <v>HAMRE, SCHUMANN, MUELLER &amp; LARSON, P.C.</v>
      </c>
      <c r="B5" s="5">
        <f>debit!A157</f>
        <v>42744</v>
      </c>
      <c r="C5" s="4" t="str">
        <f>debit!B157</f>
        <v>XP17000156-USHSM_A</v>
      </c>
      <c r="D5" s="4" t="str">
        <f>IF(ISERROR(FIND("Our", debit!C157)), debit!C157, LEFT(debit!C157, FIND("Our", debit!C157)-1))</f>
        <v>0424.0199CNM1</v>
      </c>
      <c r="E5" s="4" t="str">
        <f>IF((LEFT(debit!D157, 1) = "X"),CONCATENATE(MID(debit!D157,2,1),"20",MID(debit!D157,3,2),"-",MID(debit!D157,5,4)),LEFT(debit!D157,10))</f>
        <v>P2016-0982</v>
      </c>
      <c r="F5" s="4" t="str">
        <f>CONCATENATE(debit!E157," US$")</f>
        <v>239.53 US$</v>
      </c>
      <c r="G5" s="4"/>
    </row>
    <row r="6" spans="1:7" s="2" customFormat="1">
      <c r="A6" s="4" t="str">
        <f>debit!J140</f>
        <v>HAMRE, SCHUMANN, MUELLER &amp; LARSON, P.C.</v>
      </c>
      <c r="B6" s="5">
        <f>debit!A140</f>
        <v>42815</v>
      </c>
      <c r="C6" s="4" t="str">
        <f>debit!B140</f>
        <v>XP17001634-USHSM_A</v>
      </c>
      <c r="D6" s="4" t="str">
        <f>IF(ISERROR(FIND("Our", debit!C140)), debit!C140, LEFT(debit!C140, FIND("Our", debit!C140)-1))</f>
        <v>20420.0039CNWO</v>
      </c>
      <c r="E6" s="4" t="str">
        <f>IF((LEFT(debit!D140, 1) = "X"),CONCATENATE(MID(debit!D140,2,1),"20",MID(debit!D140,3,2),"-",MID(debit!D140,5,4)),LEFT(debit!D140,10))</f>
        <v>P2015-0339</v>
      </c>
      <c r="F6" s="4" t="str">
        <f>CONCATENATE(debit!E140," US$")</f>
        <v>478.94 US$</v>
      </c>
      <c r="G6" s="4"/>
    </row>
    <row r="7" spans="1:7" s="2" customFormat="1">
      <c r="A7" s="4" t="str">
        <f>debit!J247</f>
        <v>KUZUWA &amp; PARTNERS</v>
      </c>
      <c r="B7" s="5">
        <f>debit!A247</f>
        <v>42864</v>
      </c>
      <c r="C7" s="4" t="str">
        <f>debit!B247</f>
        <v>XP17002610-JPKP_A</v>
      </c>
      <c r="D7" s="4" t="str">
        <f>IF(ISERROR(FIND("Our", debit!C247)), debit!C247, LEFT(debit!C247, FIND("Our", debit!C247)-1))</f>
        <v xml:space="preserve">F2599KA/HGnk/CN </v>
      </c>
      <c r="E7" s="4" t="str">
        <f>IF((LEFT(debit!D247, 1) = "X"),CONCATENATE(MID(debit!D247,2,1),"20",MID(debit!D247,3,2),"-",MID(debit!D247,5,4)),LEFT(debit!D247,10))</f>
        <v>P2013-0955</v>
      </c>
      <c r="F7" s="4" t="str">
        <f>CONCATENATE(debit!E247," US$")</f>
        <v>1047.32 US$</v>
      </c>
      <c r="G7" s="4"/>
    </row>
    <row r="8" spans="1:7" s="2" customFormat="1">
      <c r="A8" s="4" t="str">
        <f>debit!J398</f>
        <v>von Kreisler Selting Werner</v>
      </c>
      <c r="B8" s="5">
        <f>debit!A398</f>
        <v>42870</v>
      </c>
      <c r="C8" s="4" t="str">
        <f>debit!B398</f>
        <v>XP17002782-DEKSW_A</v>
      </c>
      <c r="D8" s="4" t="str">
        <f>IF(ISERROR(FIND("Our", debit!C398)), debit!C398, LEFT(debit!C398, FIND("Our", debit!C398)-1))</f>
        <v>141637CN Me/wi</v>
      </c>
      <c r="E8" s="4" t="str">
        <f>IF((LEFT(debit!D398, 1) = "X"),CONCATENATE(MID(debit!D398,2,1),"20",MID(debit!D398,3,2),"-",MID(debit!D398,5,4)),LEFT(debit!D398,10))</f>
        <v>P2014-0965</v>
      </c>
      <c r="F8" s="4" t="str">
        <f>CONCATENATE(debit!E398," US$")</f>
        <v>571.36 US$</v>
      </c>
      <c r="G8" s="4"/>
    </row>
    <row r="9" spans="1:7">
      <c r="A9" s="4" t="str">
        <f>debit!J122</f>
        <v>HAMRE, SCHUMANN, MUELLER &amp; LARSON, P.C.</v>
      </c>
      <c r="B9" s="5">
        <f>debit!A122</f>
        <v>42879</v>
      </c>
      <c r="C9" s="4" t="str">
        <f>debit!B122</f>
        <v>XP17002967-USHSM_A</v>
      </c>
      <c r="D9" s="4" t="str">
        <f>IF(ISERROR(FIND("Our", debit!C122)), debit!C122, LEFT(debit!C122, FIND("Our", debit!C122)-1))</f>
        <v>14100.0016CNWO</v>
      </c>
      <c r="E9" s="4" t="str">
        <f>IF((LEFT(debit!D122, 1) = "X"),CONCATENATE(MID(debit!D122,2,1),"20",MID(debit!D122,3,2),"-",MID(debit!D122,5,4)),LEFT(debit!D122,10))</f>
        <v>P2015-1116</v>
      </c>
      <c r="F9" s="4" t="str">
        <f>CONCATENATE(debit!E122," US$")</f>
        <v>52.58 US$</v>
      </c>
      <c r="G9" s="3"/>
    </row>
    <row r="10" spans="1:7">
      <c r="A10" s="4" t="str">
        <f>debit!J44</f>
        <v>Cabinet Laurent &amp; Charras</v>
      </c>
      <c r="B10" s="5">
        <f>debit!A44</f>
        <v>42662</v>
      </c>
      <c r="C10" s="4" t="str">
        <f>debit!B44</f>
        <v>XP16004753-FRLC_A</v>
      </c>
      <c r="D10" s="4" t="str">
        <f>IF(ISERROR(FIND("Our", debit!C44)), debit!C44, LEFT(debit!C44, FIND("Our", debit!C44)-1))</f>
        <v>F30-B-37512 CN</v>
      </c>
      <c r="E10" s="4" t="str">
        <f>IF((LEFT(debit!D44, 1) = "X"),CONCATENATE(MID(debit!D44,2,1),"20",MID(debit!D44,3,2),"-",MID(debit!D44,5,4)),LEFT(debit!D44,10))</f>
        <v>P2014-0851</v>
      </c>
      <c r="F10" s="4" t="str">
        <f>CONCATENATE(debit!E44," US$")</f>
        <v>118.47 US$</v>
      </c>
      <c r="G10" s="3"/>
    </row>
    <row r="11" spans="1:7">
      <c r="A11" s="4" t="str">
        <f>debit!J162</f>
        <v>HAMRE, SCHUMANN, MUELLER &amp; LARSON, P.C.</v>
      </c>
      <c r="B11" s="5">
        <f>debit!A162</f>
        <v>42720</v>
      </c>
      <c r="C11" s="4" t="str">
        <f>debit!B162</f>
        <v>XP16005813-USHSM_A</v>
      </c>
      <c r="D11" s="4" t="str">
        <f>IF(ISERROR(FIND("Our", debit!C162)), debit!C162, LEFT(debit!C162, FIND("Our", debit!C162)-1))</f>
        <v>20424.0055CNWO</v>
      </c>
      <c r="E11" s="4" t="str">
        <f>IF((LEFT(debit!D162, 1) = "X"),CONCATENATE(MID(debit!D162,2,1),"20",MID(debit!D162,3,2),"-",MID(debit!D162,5,4)),LEFT(debit!D162,10))</f>
        <v>P2015-0833</v>
      </c>
      <c r="F11" s="4" t="str">
        <f>CONCATENATE(debit!E162," US$")</f>
        <v>638.31 US$</v>
      </c>
      <c r="G11" s="3"/>
    </row>
    <row r="12" spans="1:7">
      <c r="A12" s="4" t="str">
        <f>debit!J192</f>
        <v>HAMRE, SCHUMANN, MUELLER &amp; LARSON, P.C.</v>
      </c>
      <c r="B12" s="5">
        <f>debit!A192</f>
        <v>42577</v>
      </c>
      <c r="C12" s="4" t="str">
        <f>debit!B192</f>
        <v>XP16003174-USHSM_A</v>
      </c>
      <c r="D12" s="4" t="str">
        <f>IF(ISERROR(FIND("Our", debit!C192)), debit!C192, LEFT(debit!C192, FIND("Our", debit!C192)-1))</f>
        <v>20424.0207CNW1</v>
      </c>
      <c r="E12" s="4" t="str">
        <f>IF((LEFT(debit!D192, 1) = "X"),CONCATENATE(MID(debit!D192,2,1),"20",MID(debit!D192,3,2),"-",MID(debit!D192,5,4)),LEFT(debit!D192,10))</f>
        <v>P2014-1319</v>
      </c>
      <c r="F12" s="4" t="str">
        <f>CONCATENATE(debit!E192," US$")</f>
        <v>494.91 US$</v>
      </c>
      <c r="G12" s="3"/>
    </row>
    <row r="13" spans="1:7">
      <c r="A13" s="4" t="str">
        <f>debit!J211</f>
        <v>HONESTY &amp; JR PARTNERS INTELLECTUAL PROPERTY LAW GROUP</v>
      </c>
      <c r="B13" s="5">
        <f>debit!A211</f>
        <v>42874</v>
      </c>
      <c r="C13" s="4" t="str">
        <f>debit!B211</f>
        <v>XP17002923-KRHJ_A</v>
      </c>
      <c r="D13" s="4" t="str">
        <f>IF(ISERROR(FIND("Our", debit!C211)), debit!C211, LEFT(debit!C211, FIND("Our", debit!C211)-1))</f>
        <v>OPC172602PCT/CN</v>
      </c>
      <c r="E13" s="4" t="str">
        <f>IF((LEFT(debit!D211, 1) = "X"),CONCATENATE(MID(debit!D211,2,1),"20",MID(debit!D211,3,2),"-",MID(debit!D211,5,4)),LEFT(debit!D211,10))</f>
        <v>P2017-0924</v>
      </c>
      <c r="F13" s="4" t="str">
        <f>CONCATENATE(debit!E211," US$")</f>
        <v>3831.74 US$</v>
      </c>
      <c r="G13" s="3"/>
    </row>
    <row r="14" spans="1:7">
      <c r="A14" s="4" t="str">
        <f>debit!J226</f>
        <v>Kirkpatrick SA/NV Intellectual Property</v>
      </c>
      <c r="B14" s="5">
        <f>debit!A226</f>
        <v>42916</v>
      </c>
      <c r="C14" s="4" t="str">
        <f>debit!B226</f>
        <v>XP17003835-BEKSN_A</v>
      </c>
      <c r="D14" s="4" t="str">
        <f>IF(ISERROR(FIND("Our", debit!C226)), debit!C226, LEFT(debit!C226, FIND("Our", debit!C226)-1))</f>
        <v>E6845-CN</v>
      </c>
      <c r="E14" s="4" t="str">
        <f>IF((LEFT(debit!D226, 1) = "X"),CONCATENATE(MID(debit!D226,2,1),"20",MID(debit!D226,3,2),"-",MID(debit!D226,5,4)),LEFT(debit!D226,10))</f>
        <v>P2013-1103</v>
      </c>
      <c r="F14" s="4" t="str">
        <f>CONCATENATE(debit!E226," US$")</f>
        <v>181.94 US$</v>
      </c>
      <c r="G14" s="3"/>
    </row>
    <row r="15" spans="1:7">
      <c r="A15" s="4" t="str">
        <f>debit!J259</f>
        <v>LAVOIX INTELLECTUAL PROPERTY LAW</v>
      </c>
      <c r="B15" s="5">
        <f>debit!A259</f>
        <v>42803</v>
      </c>
      <c r="C15" s="4" t="str">
        <f>debit!B259</f>
        <v>XP17001444-FRLAV_A</v>
      </c>
      <c r="D15" s="4" t="str">
        <f>IF(ISERROR(FIND("Our", debit!C259)), debit!C259, LEFT(debit!C259, FIND("Our", debit!C259)-1))</f>
        <v>BET 16P1578 (IH/AH)</v>
      </c>
      <c r="E15" s="4" t="str">
        <f>IF((LEFT(debit!D259, 1) = "X"),CONCATENATE(MID(debit!D259,2,1),"20",MID(debit!D259,3,2),"-",MID(debit!D259,5,4)),LEFT(debit!D259,10))</f>
        <v>P2016-0935</v>
      </c>
      <c r="F15" s="4" t="str">
        <f>CONCATENATE(debit!E259," US$")</f>
        <v>65.38 US$</v>
      </c>
      <c r="G15" s="3"/>
    </row>
    <row r="16" spans="1:7">
      <c r="A16" s="4" t="str">
        <f>debit!J281</f>
        <v>MARTENSEN IP</v>
      </c>
      <c r="B16" s="5">
        <f>debit!A281</f>
        <v>42734</v>
      </c>
      <c r="C16" s="4" t="str">
        <f>debit!B281</f>
        <v>XP16006059-USMIP_A</v>
      </c>
      <c r="D16" s="4" t="str">
        <f>IF(ISERROR(FIND("Our", debit!C281)), debit!C281, LEFT(debit!C281, FIND("Our", debit!C281)-1))</f>
        <v>CO2N P002CN</v>
      </c>
      <c r="E16" s="4" t="str">
        <f>IF((LEFT(debit!D281, 1) = "X"),CONCATENATE(MID(debit!D281,2,1),"20",MID(debit!D281,3,2),"-",MID(debit!D281,5,4)),LEFT(debit!D281,10))</f>
        <v>P2016-0869</v>
      </c>
      <c r="F16" s="4" t="str">
        <f>CONCATENATE(debit!E281," US$")</f>
        <v>628.74 US$</v>
      </c>
      <c r="G16" s="3"/>
    </row>
    <row r="17" spans="1:7">
      <c r="A17" s="4" t="str">
        <f>debit!J305</f>
        <v>MINTZ, LEVIN, COHN, FERRIS, GLOVSKY AND POPEO, P.C.</v>
      </c>
      <c r="B17" s="5">
        <f>debit!A305</f>
        <v>42537</v>
      </c>
      <c r="C17" s="4" t="str">
        <f>debit!B305</f>
        <v>XP16002598-USML_D</v>
      </c>
      <c r="D17" s="4" t="str">
        <f>IF(ISERROR(FIND("Our", debit!C305)), debit!C305, LEFT(debit!C305, FIND("Our", debit!C305)-1))</f>
        <v>50677-502N01CN-002510CN</v>
      </c>
      <c r="E17" s="4" t="str">
        <f>IF((LEFT(debit!D305, 1) = "X"),CONCATENATE(MID(debit!D305,2,1),"20",MID(debit!D305,3,2),"-",MID(debit!D305,5,4)),LEFT(debit!D305,10))</f>
        <v>P2016-0793</v>
      </c>
      <c r="F17" s="4" t="str">
        <f>CONCATENATE(debit!E305," US$")</f>
        <v>488 US$</v>
      </c>
      <c r="G17" s="3"/>
    </row>
    <row r="18" spans="1:7">
      <c r="A18" s="4" t="str">
        <f>debit!J205</f>
        <v>HANOL Intellectual Property and Law</v>
      </c>
      <c r="B18" s="5">
        <f>debit!A205</f>
        <v>42837</v>
      </c>
      <c r="C18" s="4" t="str">
        <f>debit!B205</f>
        <v>XP17002041-KRHIPL_A</v>
      </c>
      <c r="D18" s="4" t="str">
        <f>IF(ISERROR(FIND("Our", debit!C205)), debit!C205, LEFT(debit!C205, FIND("Our", debit!C205)-1))</f>
        <v>OPA15228-CN</v>
      </c>
      <c r="E18" s="4" t="str">
        <f>IF((LEFT(debit!D205, 1) = "X"),CONCATENATE(MID(debit!D205,2,1),"20",MID(debit!D205,3,2),"-",MID(debit!D205,5,4)),LEFT(debit!D205,10))</f>
        <v>P2017-0153</v>
      </c>
      <c r="F18" s="4" t="str">
        <f>CONCATENATE(debit!E205," US$")</f>
        <v>2824.88 US$</v>
      </c>
      <c r="G18" s="3"/>
    </row>
    <row r="19" spans="1:7">
      <c r="A19" s="4" t="str">
        <f>debit!J399</f>
        <v>von Kreisler Selting Werner</v>
      </c>
      <c r="B19" s="5">
        <f>debit!A399</f>
        <v>42832</v>
      </c>
      <c r="C19" s="4" t="str">
        <f>debit!B399</f>
        <v>XP17001988-DEKSW_A</v>
      </c>
      <c r="D19" s="4" t="str">
        <f>IF(ISERROR(FIND("Our", debit!C399)), debit!C399, LEFT(debit!C399, FIND("Our", debit!C399)-1))</f>
        <v>141962CN CS/gn</v>
      </c>
      <c r="E19" s="4" t="str">
        <f>IF((LEFT(debit!D399, 1) = "X"),CONCATENATE(MID(debit!D399,2,1),"20",MID(debit!D399,3,2),"-",MID(debit!D399,5,4)),LEFT(debit!D399,10))</f>
        <v>P2014-1286</v>
      </c>
      <c r="F19" s="4" t="str">
        <f>CONCATENATE(debit!E399," US$")</f>
        <v>479.27 US$</v>
      </c>
      <c r="G19" s="3"/>
    </row>
    <row r="20" spans="1:7">
      <c r="A20" s="4" t="str">
        <f>debit!J408</f>
        <v>von Kreisler Selting Werner</v>
      </c>
      <c r="B20" s="5">
        <f>debit!A408</f>
        <v>42754</v>
      </c>
      <c r="C20" s="4" t="str">
        <f>debit!B408</f>
        <v>XP17000465-DEKSW_D</v>
      </c>
      <c r="D20" s="4" t="str">
        <f>IF(ISERROR(FIND("Our", debit!C408)), debit!C408, LEFT(debit!C408, FIND("Our", debit!C408)-1))</f>
        <v>151150HK CS/gn</v>
      </c>
      <c r="E20" s="4" t="str">
        <f>IF((LEFT(debit!D408, 1) = "X"),CONCATENATE(MID(debit!D408,2,1),"20",MID(debit!D408,3,2),"-",MID(debit!D408,5,4)),LEFT(debit!D408,10))</f>
        <v>P2016-0525</v>
      </c>
      <c r="F20" s="4" t="str">
        <f>CONCATENATE(debit!E408," US$")</f>
        <v>287 US$</v>
      </c>
      <c r="G20" s="3"/>
    </row>
    <row r="21" spans="1:7">
      <c r="A21" s="4" t="str">
        <f>debit!J34</f>
        <v>Cabinet Laurent &amp; Charras</v>
      </c>
      <c r="B21" s="5">
        <f>debit!A34</f>
        <v>42738</v>
      </c>
      <c r="C21" s="4" t="str">
        <f>debit!B34</f>
        <v>XP17000010-FRLC_A</v>
      </c>
      <c r="D21" s="4" t="str">
        <f>IF(ISERROR(FIND("Our", debit!C34)), debit!C34, LEFT(debit!C34, FIND("Our", debit!C34)-1))</f>
        <v>R40-B-39659 CN</v>
      </c>
      <c r="E21" s="4" t="str">
        <f>IF((LEFT(debit!D34, 1) = "X"),CONCATENATE(MID(debit!D34,2,1),"20",MID(debit!D34,3,2),"-",MID(debit!D34,5,4)),LEFT(debit!D34,10))</f>
        <v>P2014-0006</v>
      </c>
      <c r="F21" s="4" t="str">
        <f>CONCATENATE(debit!E34," US$")</f>
        <v>909.35 US$</v>
      </c>
      <c r="G21" s="3"/>
    </row>
    <row r="22" spans="1:7">
      <c r="A22" s="4" t="str">
        <f>debit!J55</f>
        <v>Dr. Salah Elmoselhy</v>
      </c>
      <c r="B22" s="5">
        <f>debit!A55</f>
        <v>42222</v>
      </c>
      <c r="C22" s="4" t="str">
        <f>debit!B55</f>
        <v>XP15002659-EGSE_A</v>
      </c>
      <c r="D22" s="4" t="str">
        <f>IF(ISERROR(FIND("Our", debit!C55)), debit!C55, LEFT(debit!C55, FIND("Our", debit!C55)-1))</f>
        <v>Sigma-Spring-Chin-2015</v>
      </c>
      <c r="E22" s="4" t="str">
        <f>IF((LEFT(debit!D55, 1) = "X"),CONCATENATE(MID(debit!D55,2,1),"20",MID(debit!D55,3,2),"-",MID(debit!D55,5,4)),LEFT(debit!D55,10))</f>
        <v>P2015-0866</v>
      </c>
      <c r="F22" s="4" t="str">
        <f>CONCATENATE(debit!E55," US$")</f>
        <v>1423.25 US$</v>
      </c>
      <c r="G22" s="3"/>
    </row>
    <row r="23" spans="1:7">
      <c r="A23" s="4" t="str">
        <f>debit!J83</f>
        <v>Foley &amp; Lardner LLP</v>
      </c>
      <c r="B23" s="5">
        <f>debit!A83</f>
        <v>42860</v>
      </c>
      <c r="C23" s="4" t="str">
        <f>debit!B83</f>
        <v>XP17002548-USFL_A</v>
      </c>
      <c r="D23" s="4" t="str">
        <f>IF(ISERROR(FIND("Our", debit!C83)), debit!C83, LEFT(debit!C83, FIND("Our", debit!C83)-1))</f>
        <v>106389-4177</v>
      </c>
      <c r="E23" s="4" t="str">
        <f>IF((LEFT(debit!D83, 1) = "X"),CONCATENATE(MID(debit!D83,2,1),"20",MID(debit!D83,3,2),"-",MID(debit!D83,5,4)),LEFT(debit!D83,10))</f>
        <v>P2016-1225</v>
      </c>
      <c r="F23" s="4" t="str">
        <f>CONCATENATE(debit!E83," US$")</f>
        <v>567.22 US$</v>
      </c>
      <c r="G23" s="3"/>
    </row>
    <row r="24" spans="1:7">
      <c r="A24" s="4" t="str">
        <f>debit!J111</f>
        <v>HAMRE, SCHUMANN, MUELLER &amp; LARSON, P.C.</v>
      </c>
      <c r="B24" s="5">
        <f>debit!A111</f>
        <v>42914</v>
      </c>
      <c r="C24" s="4" t="str">
        <f>debit!B111</f>
        <v>XP17003785-USHSM_A</v>
      </c>
      <c r="D24" s="4" t="str">
        <f>IF(ISERROR(FIND("Our", debit!C111)), debit!C111, LEFT(debit!C111, FIND("Our", debit!C111)-1))</f>
        <v xml:space="preserve">10869.0150CN01 </v>
      </c>
      <c r="E24" s="4" t="str">
        <f>IF((LEFT(debit!D111, 1) = "X"),CONCATENATE(MID(debit!D111,2,1),"20",MID(debit!D111,3,2),"-",MID(debit!D111,5,4)),LEFT(debit!D111,10))</f>
        <v>P2013-0950</v>
      </c>
      <c r="F24" s="4" t="str">
        <f>CONCATENATE(debit!E111," US$")</f>
        <v>808 US$</v>
      </c>
      <c r="G24" s="3"/>
    </row>
    <row r="25" spans="1:7">
      <c r="A25" s="4" t="str">
        <f>debit!J144</f>
        <v>HAMRE, SCHUMANN, MUELLER &amp; LARSON, P.C.</v>
      </c>
      <c r="B25" s="5">
        <f>debit!A144</f>
        <v>42802</v>
      </c>
      <c r="C25" s="4" t="str">
        <f>debit!B144</f>
        <v>XP17001407-USHSM_A</v>
      </c>
      <c r="D25" s="4" t="str">
        <f>IF(ISERROR(FIND("Our", debit!C144)), debit!C144, LEFT(debit!C144, FIND("Our", debit!C144)-1))</f>
        <v>20424.0067CNWO</v>
      </c>
      <c r="E25" s="4" t="str">
        <f>IF((LEFT(debit!D144, 1) = "X"),CONCATENATE(MID(debit!D144,2,1),"20",MID(debit!D144,3,2),"-",MID(debit!D144,5,4)),LEFT(debit!D144,10))</f>
        <v>P2016-1545</v>
      </c>
      <c r="F25" s="4" t="str">
        <f>CONCATENATE(debit!E144," US$")</f>
        <v>567.21 US$</v>
      </c>
      <c r="G25" s="3"/>
    </row>
    <row r="26" spans="1:7">
      <c r="A26" s="4" t="str">
        <f>debit!J177</f>
        <v>HAMRE, SCHUMANN, MUELLER &amp; LARSON, P.C.</v>
      </c>
      <c r="B26" s="5">
        <f>debit!A177</f>
        <v>42642</v>
      </c>
      <c r="C26" s="4" t="str">
        <f>debit!B177</f>
        <v>XP16004341-USHSM_A</v>
      </c>
      <c r="D26" s="4" t="str">
        <f>IF(ISERROR(FIND("Our", debit!C177)), debit!C177, LEFT(debit!C177, FIND("Our", debit!C177)-1))</f>
        <v>20424.0304CNM1</v>
      </c>
      <c r="E26" s="4" t="str">
        <f>IF((LEFT(debit!D177, 1) = "X"),CONCATENATE(MID(debit!D177,2,1),"20",MID(debit!D177,3,2),"-",MID(debit!D177,5,4)),LEFT(debit!D177,10))</f>
        <v>P2016-1570</v>
      </c>
      <c r="F26" s="4" t="str">
        <f>CONCATENATE(debit!E177," US$")</f>
        <v>2373.9 US$</v>
      </c>
      <c r="G26" s="3"/>
    </row>
    <row r="27" spans="1:7">
      <c r="A27" s="4" t="str">
        <f>debit!J201</f>
        <v>HANOL Intellectual Property and Law</v>
      </c>
      <c r="B27" s="5">
        <f>debit!A201</f>
        <v>42892</v>
      </c>
      <c r="C27" s="4" t="str">
        <f>debit!B201</f>
        <v>XP17003258-KRHIPL_A</v>
      </c>
      <c r="D27" s="4" t="str">
        <f>IF(ISERROR(FIND("Our", debit!C201)), debit!C201, LEFT(debit!C201, FIND("Our", debit!C201)-1))</f>
        <v xml:space="preserve">OPA13057/CN </v>
      </c>
      <c r="E27" s="4" t="str">
        <f>IF((LEFT(debit!D201, 1) = "X"),CONCATENATE(MID(debit!D201,2,1),"20",MID(debit!D201,3,2),"-",MID(debit!D201,5,4)),LEFT(debit!D201,10))</f>
        <v>P2013-1235</v>
      </c>
      <c r="F27" s="4" t="str">
        <f>CONCATENATE(debit!E201," US$")</f>
        <v>666.56 US$</v>
      </c>
      <c r="G27" s="3"/>
    </row>
    <row r="28" spans="1:7">
      <c r="A28" s="4" t="str">
        <f>debit!J250</f>
        <v>KUZUWA &amp; PARTNERS</v>
      </c>
      <c r="B28" s="5">
        <f>debit!A250</f>
        <v>42846</v>
      </c>
      <c r="C28" s="4" t="str">
        <f>debit!B250</f>
        <v>XP17002242-JPKP_A</v>
      </c>
      <c r="D28" s="4" t="str">
        <f>IF(ISERROR(FIND("Our", debit!C250)), debit!C250, LEFT(debit!C250, FIND("Our", debit!C250)-1))</f>
        <v>PCT2724KAxp/KSnk/CN</v>
      </c>
      <c r="E28" s="4" t="str">
        <f>IF((LEFT(debit!D250, 1) = "X"),CONCATENATE(MID(debit!D250,2,1),"20",MID(debit!D250,3,2),"-",MID(debit!D250,5,4)),LEFT(debit!D250,10))</f>
        <v>P2017-0244</v>
      </c>
      <c r="F28" s="4" t="str">
        <f>CONCATENATE(debit!E250," US$")</f>
        <v>3678.49 US$</v>
      </c>
      <c r="G28" s="3"/>
    </row>
    <row r="29" spans="1:7">
      <c r="A29" s="4" t="str">
        <f>debit!J251</f>
        <v>KUZUWA &amp; PARTNERS</v>
      </c>
      <c r="B29" s="5">
        <f>debit!A251</f>
        <v>42818</v>
      </c>
      <c r="C29" s="4" t="str">
        <f>debit!B251</f>
        <v>XP17001700-JPKP_A</v>
      </c>
      <c r="D29" s="4" t="str">
        <f>IF(ISERROR(FIND("Our", debit!C251)), debit!C251, LEFT(debit!C251, FIND("Our", debit!C251)-1))</f>
        <v>PCT2736SIxp/YNah/CN</v>
      </c>
      <c r="E29" s="4" t="str">
        <f>IF((LEFT(debit!D251, 1) = "X"),CONCATENATE(MID(debit!D251,2,1),"20",MID(debit!D251,3,2),"-",MID(debit!D251,5,4)),LEFT(debit!D251,10))</f>
        <v>P2017-0116</v>
      </c>
      <c r="F29" s="4" t="str">
        <f>CONCATENATE(debit!E251," US$")</f>
        <v>4995.77 US$</v>
      </c>
      <c r="G29" s="3"/>
    </row>
    <row r="30" spans="1:7">
      <c r="A30" s="4" t="str">
        <f>debit!J252</f>
        <v>KUZUWA &amp; PARTNERS</v>
      </c>
      <c r="B30" s="5">
        <f>debit!A252</f>
        <v>42599</v>
      </c>
      <c r="C30" s="4" t="str">
        <f>debit!B252</f>
        <v>XP16003632-JPKP_A</v>
      </c>
      <c r="D30" s="4" t="str">
        <f>IF(ISERROR(FIND("Our", debit!C252)), debit!C252, LEFT(debit!C252, FIND("Our", debit!C252)-1))</f>
        <v>无</v>
      </c>
      <c r="E30" s="4" t="str">
        <f>IF((LEFT(debit!D252, 1) = "X"),CONCATENATE(MID(debit!D252,2,1),"20",MID(debit!D252,3,2),"-",MID(debit!D252,5,4)),LEFT(debit!D252,10))</f>
        <v>D2016-1261</v>
      </c>
      <c r="F30" s="4" t="str">
        <f>CONCATENATE(debit!E252," US$")</f>
        <v>1795.53 US$</v>
      </c>
      <c r="G30" s="3"/>
    </row>
    <row r="31" spans="1:7">
      <c r="A31" s="4" t="str">
        <f>debit!J253</f>
        <v>KUZUWA &amp; PARTNERS</v>
      </c>
      <c r="B31" s="5">
        <f>debit!A253</f>
        <v>42599</v>
      </c>
      <c r="C31" s="4" t="str">
        <f>debit!B253</f>
        <v>XP16003631-JPKP_A</v>
      </c>
      <c r="D31" s="4" t="str">
        <f>IF(ISERROR(FIND("Our", debit!C253)), debit!C253, LEFT(debit!C253, FIND("Our", debit!C253)-1))</f>
        <v>无</v>
      </c>
      <c r="E31" s="4" t="str">
        <f>IF((LEFT(debit!D253, 1) = "X"),CONCATENATE(MID(debit!D253,2,1),"20",MID(debit!D253,3,2),"-",MID(debit!D253,5,4)),LEFT(debit!D253,10))</f>
        <v>D2016-1261</v>
      </c>
      <c r="F31" s="4" t="str">
        <f>CONCATENATE(debit!E253," US$")</f>
        <v>1795.53 US$</v>
      </c>
      <c r="G31" s="3"/>
    </row>
    <row r="32" spans="1:7">
      <c r="A32" s="4" t="str">
        <f>debit!J254</f>
        <v>LAVOIX INTELLECTUAL PROPERTY LAW</v>
      </c>
      <c r="B32" s="5">
        <f>debit!A254</f>
        <v>42886</v>
      </c>
      <c r="C32" s="4" t="str">
        <f>debit!B254</f>
        <v>XP17003139-FRLAV_A</v>
      </c>
      <c r="D32" s="4" t="str">
        <f>IF(ISERROR(FIND("Our", debit!C254)), debit!C254, LEFT(debit!C254, FIND("Our", debit!C254)-1))</f>
        <v>BET 17L1182 (BF/JRI)</v>
      </c>
      <c r="E32" s="4" t="str">
        <f>IF((LEFT(debit!D254, 1) = "X"),CONCATENATE(MID(debit!D254,2,1),"20",MID(debit!D254,3,2),"-",MID(debit!D254,5,4)),LEFT(debit!D254,10))</f>
        <v>P2017-0841</v>
      </c>
      <c r="F32" s="4" t="str">
        <f>CONCATENATE(debit!E254," US$")</f>
        <v>2131.5 US$</v>
      </c>
      <c r="G32" s="3"/>
    </row>
    <row r="33" spans="1:7">
      <c r="A33" s="4" t="str">
        <f>debit!J255</f>
        <v>LAVOIX INTELLECTUAL PROPERTY LAW</v>
      </c>
      <c r="B33" s="5">
        <f>debit!A255</f>
        <v>42886</v>
      </c>
      <c r="C33" s="4" t="str">
        <f>debit!B255</f>
        <v>XP17003138-FRLAV_A</v>
      </c>
      <c r="D33" s="4" t="str">
        <f>IF(ISERROR(FIND("Our", debit!C255)), debit!C255, LEFT(debit!C255, FIND("Our", debit!C255)-1))</f>
        <v>BET 17L1182 (BF/JRI)</v>
      </c>
      <c r="E33" s="4" t="str">
        <f>IF((LEFT(debit!D255, 1) = "X"),CONCATENATE(MID(debit!D255,2,1),"20",MID(debit!D255,3,2),"-",MID(debit!D255,5,4)),LEFT(debit!D255,10))</f>
        <v>P2017-0841</v>
      </c>
      <c r="F33" s="4" t="str">
        <f>CONCATENATE(debit!E255," US$")</f>
        <v>1084.7 US$</v>
      </c>
      <c r="G33" s="3"/>
    </row>
    <row r="34" spans="1:7">
      <c r="A34" s="4" t="str">
        <f>debit!J260</f>
        <v>Law Tech Link</v>
      </c>
      <c r="B34" s="5">
        <f>debit!A260</f>
        <v>42836</v>
      </c>
      <c r="C34" s="4" t="str">
        <f>debit!B260</f>
        <v>XP17002028-FRLC_A</v>
      </c>
      <c r="D34" s="4" t="str">
        <f>IF(ISERROR(FIND("Our", debit!C260)), debit!C260, LEFT(debit!C260, FIND("Our", debit!C260)-1))</f>
        <v>P100132CN01 - FT</v>
      </c>
      <c r="E34" s="4" t="str">
        <f>IF((LEFT(debit!D260, 1) = "X"),CONCATENATE(MID(debit!D260,2,1),"20",MID(debit!D260,3,2),"-",MID(debit!D260,5,4)),LEFT(debit!D260,10))</f>
        <v>P2017-0157</v>
      </c>
      <c r="F34" s="4" t="str">
        <f>CONCATENATE(debit!E260," US$")</f>
        <v>451.03 US$</v>
      </c>
      <c r="G34" s="3"/>
    </row>
    <row r="35" spans="1:7">
      <c r="A35" s="4" t="str">
        <f>debit!J265</f>
        <v>Maiwald Patentanwalts GmbH</v>
      </c>
      <c r="B35" s="5">
        <f>debit!A265</f>
        <v>42866</v>
      </c>
      <c r="C35" s="4" t="str">
        <f>debit!B265</f>
        <v>XP17002739-DEMPG_A</v>
      </c>
      <c r="D35" s="4" t="str">
        <f>IF(ISERROR(FIND("Our", debit!C265)), debit!C265, LEFT(debit!C265, FIND("Our", debit!C265)-1))</f>
        <v xml:space="preserve">C 9552 / HG </v>
      </c>
      <c r="E35" s="4" t="str">
        <f>IF((LEFT(debit!D265, 1) = "X"),CONCATENATE(MID(debit!D265,2,1),"20",MID(debit!D265,3,2),"-",MID(debit!D265,5,4)),LEFT(debit!D265,10))</f>
        <v>P2013-1327</v>
      </c>
      <c r="F35" s="4" t="str">
        <f>CONCATENATE(debit!E265," US$")</f>
        <v>615.69 US$</v>
      </c>
      <c r="G35" s="3"/>
    </row>
    <row r="36" spans="1:7">
      <c r="A36" s="4" t="str">
        <f>debit!J276</f>
        <v>MARTENSEN IP</v>
      </c>
      <c r="B36" s="5">
        <f>debit!A276</f>
        <v>42852</v>
      </c>
      <c r="C36" s="4" t="str">
        <f>debit!B276</f>
        <v>XP17002374-USMIP_A</v>
      </c>
      <c r="D36" s="4" t="str">
        <f>IF(ISERROR(FIND("Our", debit!C276)), debit!C276, LEFT(debit!C276, FIND("Our", debit!C276)-1))</f>
        <v>CO2N P002CN</v>
      </c>
      <c r="E36" s="4" t="str">
        <f>IF((LEFT(debit!D276, 1) = "X"),CONCATENATE(MID(debit!D276,2,1),"20",MID(debit!D276,3,2),"-",MID(debit!D276,5,4)),LEFT(debit!D276,10))</f>
        <v>P2016-0869</v>
      </c>
      <c r="F36" s="4" t="str">
        <f>CONCATENATE(debit!E276," US$")</f>
        <v>72.84 US$</v>
      </c>
      <c r="G36" s="3"/>
    </row>
    <row r="37" spans="1:7">
      <c r="A37" s="4" t="str">
        <f>debit!J299</f>
        <v>MINTZ, LEVIN, COHN, FERRIS, GLOVSKY AND POPEO, P.C.</v>
      </c>
      <c r="B37" s="5">
        <f>debit!A299</f>
        <v>42802</v>
      </c>
      <c r="C37" s="4" t="str">
        <f>debit!B299</f>
        <v>XP17001426-USML_A</v>
      </c>
      <c r="D37" s="4" t="str">
        <f>IF(ISERROR(FIND("Our", debit!C299)), debit!C299, LEFT(debit!C299, FIND("Our", debit!C299)-1))</f>
        <v>50760-523N01CN-001910CN</v>
      </c>
      <c r="E37" s="4" t="str">
        <f>IF((LEFT(debit!D299, 1) = "X"),CONCATENATE(MID(debit!D299,2,1),"20",MID(debit!D299,3,2),"-",MID(debit!D299,5,4)),LEFT(debit!D299,10))</f>
        <v>P2015-1578</v>
      </c>
      <c r="F37" s="4" t="str">
        <f>CONCATENATE(debit!E299," US$")</f>
        <v>61.81 US$</v>
      </c>
      <c r="G37" s="3"/>
    </row>
    <row r="38" spans="1:7">
      <c r="A38" s="4" t="str">
        <f>debit!J311</f>
        <v>Morrison &amp; Foerster, LLP</v>
      </c>
      <c r="B38" s="5">
        <f>debit!A311</f>
        <v>42922</v>
      </c>
      <c r="C38" s="4" t="str">
        <f>debit!B311</f>
        <v>XP17003935-USMF_A</v>
      </c>
      <c r="D38" s="4" t="str">
        <f>IF(ISERROR(FIND("Our", debit!C311)), debit!C311, LEFT(debit!C311, FIND("Our", debit!C311)-1))</f>
        <v>77894-20027.46</v>
      </c>
      <c r="E38" s="4" t="str">
        <f>IF((LEFT(debit!D311, 1) = "X"),CONCATENATE(MID(debit!D311,2,1),"20",MID(debit!D311,3,2),"-",MID(debit!D311,5,4)),LEFT(debit!D311,10))</f>
        <v>P2017-1140</v>
      </c>
      <c r="F38" s="4" t="str">
        <f>CONCATENATE(debit!E311," US$")</f>
        <v>182.4 US$</v>
      </c>
      <c r="G38" s="3"/>
    </row>
    <row r="39" spans="1:7">
      <c r="A39" s="4" t="str">
        <f>debit!J321</f>
        <v>NAGOYA INTERNATIONAL PATENT FIRM</v>
      </c>
      <c r="B39" s="5">
        <f>debit!A321</f>
        <v>42879</v>
      </c>
      <c r="C39" s="4" t="str">
        <f>debit!B321</f>
        <v>XP17002989-JPNIP_A</v>
      </c>
      <c r="D39" s="4" t="str">
        <f>IF(ISERROR(FIND("Our", debit!C321)), debit!C321, LEFT(debit!C321, FIND("Our", debit!C321)-1))</f>
        <v>TOY-13-PCTCN</v>
      </c>
      <c r="E39" s="4" t="str">
        <f>IF((LEFT(debit!D321, 1) = "X"),CONCATENATE(MID(debit!D321,2,1),"20",MID(debit!D321,3,2),"-",MID(debit!D321,5,4)),LEFT(debit!D321,10))</f>
        <v>P2017-0114</v>
      </c>
      <c r="F39" s="4" t="str">
        <f>CONCATENATE(debit!E321," US$")</f>
        <v>509.32 US$</v>
      </c>
      <c r="G39" s="3"/>
    </row>
    <row r="40" spans="1:7">
      <c r="A40" s="4" t="str">
        <f>debit!J322</f>
        <v>NORTON ROSE FULBRIGHT US LLP</v>
      </c>
      <c r="B40" s="5">
        <f>debit!A322</f>
        <v>42851</v>
      </c>
      <c r="C40" s="4" t="str">
        <f>debit!B322</f>
        <v>XP17002343-USNRF_A</v>
      </c>
      <c r="D40" s="4" t="str">
        <f>IF(ISERROR(FIND("Our", debit!C322)), debit!C322, LEFT(debit!C322, FIND("Our", debit!C322)-1))</f>
        <v>BVTI.P0002CN</v>
      </c>
      <c r="E40" s="4" t="str">
        <f>IF((LEFT(debit!D322, 1) = "X"),CONCATENATE(MID(debit!D322,2,1),"20",MID(debit!D322,3,2),"-",MID(debit!D322,5,4)),LEFT(debit!D322,10))</f>
        <v>P2014-0936</v>
      </c>
      <c r="F40" s="4" t="str">
        <f>CONCATENATE(debit!E322," US$")</f>
        <v>509.96 US$</v>
      </c>
      <c r="G40" s="3"/>
    </row>
    <row r="41" spans="1:7">
      <c r="A41" s="4" t="str">
        <f>debit!J331</f>
        <v>PANITCH SCHWARZE BELISARIO &amp; NADEL LLP</v>
      </c>
      <c r="B41" s="5">
        <f>debit!A331</f>
        <v>42866</v>
      </c>
      <c r="C41" s="4" t="str">
        <f>debit!B331</f>
        <v>XP17002737-USPSBN_A</v>
      </c>
      <c r="D41" s="4" t="str">
        <f>IF(ISERROR(FIND("Our", debit!C331)), debit!C331, LEFT(debit!C331, FIND("Our", debit!C331)-1))</f>
        <v>688618.0073/57CN</v>
      </c>
      <c r="E41" s="4" t="str">
        <f>IF((LEFT(debit!D331, 1) = "X"),CONCATENATE(MID(debit!D331,2,1),"20",MID(debit!D331,3,2),"-",MID(debit!D331,5,4)),LEFT(debit!D331,10))</f>
        <v>P2016-1871</v>
      </c>
      <c r="F41" s="4" t="str">
        <f>CONCATENATE(debit!E331," US$")</f>
        <v>355.04 US$</v>
      </c>
      <c r="G41" s="3"/>
    </row>
    <row r="42" spans="1:7">
      <c r="A42" s="4" t="str">
        <f>debit!J346</f>
        <v>RIDOUT &amp; MAYBEE LLP</v>
      </c>
      <c r="B42" s="5">
        <f>debit!A346</f>
        <v>42831</v>
      </c>
      <c r="C42" s="4" t="str">
        <f>debit!B346</f>
        <v>XP17001953-CARM_A</v>
      </c>
      <c r="D42" s="4" t="str">
        <f>IF(ISERROR(FIND("Our", debit!C346)), debit!C346, LEFT(debit!C346, FIND("Our", debit!C346)-1))</f>
        <v xml:space="preserve">42319-3028 </v>
      </c>
      <c r="E42" s="4" t="str">
        <f>IF((LEFT(debit!D346, 1) = "X"),CONCATENATE(MID(debit!D346,2,1),"20",MID(debit!D346,3,2),"-",MID(debit!D346,5,4)),LEFT(debit!D346,10))</f>
        <v>P2013-0506</v>
      </c>
      <c r="F42" s="4" t="str">
        <f>CONCATENATE(debit!E346," US$")</f>
        <v>509.42 US$</v>
      </c>
      <c r="G42" s="3"/>
    </row>
    <row r="43" spans="1:7">
      <c r="A43" s="4" t="str">
        <f>debit!J350</f>
        <v>SELTZ, Jacob</v>
      </c>
      <c r="B43" s="5">
        <f>debit!A350</f>
        <v>42900</v>
      </c>
      <c r="C43" s="4" t="str">
        <f>debit!B350</f>
        <v>XP17003433-USSJ_A</v>
      </c>
      <c r="D43" s="4" t="str">
        <f>IF(ISERROR(FIND("Our", debit!C350)), debit!C350, LEFT(debit!C350, FIND("Our", debit!C350)-1))</f>
        <v>Please provide</v>
      </c>
      <c r="E43" s="4" t="str">
        <f>IF((LEFT(debit!D350, 1) = "X"),CONCATENATE(MID(debit!D350,2,1),"20",MID(debit!D350,3,2),"-",MID(debit!D350,5,4)),LEFT(debit!D350,10))</f>
        <v>P2016-1000</v>
      </c>
      <c r="F43" s="4" t="str">
        <f>CONCATENATE(debit!E350," US$")</f>
        <v>147.61 US$</v>
      </c>
      <c r="G43" s="3"/>
    </row>
    <row r="44" spans="1:7">
      <c r="A44" s="4" t="str">
        <f>debit!J352</f>
        <v>Skolkovo Intellectual Property Center, LLC</v>
      </c>
      <c r="B44" s="5">
        <f>debit!A352</f>
        <v>42893</v>
      </c>
      <c r="C44" s="4" t="str">
        <f>debit!B352</f>
        <v>XP17003285-RUSIPC_A</v>
      </c>
      <c r="D44" s="4" t="str">
        <f>IF(ISERROR(FIND("Our", debit!C352)), debit!C352, LEFT(debit!C352, FIND("Our", debit!C352)-1))</f>
        <v>Please Provide</v>
      </c>
      <c r="E44" s="4" t="str">
        <f>IF((LEFT(debit!D352, 1) = "X"),CONCATENATE(MID(debit!D352,2,1),"20",MID(debit!D352,3,2),"-",MID(debit!D352,5,4)),LEFT(debit!D352,10))</f>
        <v>P2017-1188</v>
      </c>
      <c r="F44" s="4" t="str">
        <f>CONCATENATE(debit!E352," US$")</f>
        <v>2788.5 US$</v>
      </c>
      <c r="G44" s="3"/>
    </row>
    <row r="45" spans="1:7">
      <c r="A45" s="4" t="str">
        <f>debit!J378</f>
        <v>TROUTMAN SANDERS LLP</v>
      </c>
      <c r="B45" s="5">
        <f>debit!A378</f>
        <v>41180</v>
      </c>
      <c r="C45" s="4" t="str">
        <f>debit!B378</f>
        <v>XP12000504/USTS</v>
      </c>
      <c r="D45" s="4">
        <f>IF(ISERROR(FIND("Our", debit!C378)), debit!C378, LEFT(debit!C378, FIND("Our", debit!C378)-1))</f>
        <v>15284.008610999999</v>
      </c>
      <c r="E45" s="4" t="str">
        <f>IF((LEFT(debit!D378, 1) = "X"),CONCATENATE(MID(debit!D378,2,1),"20",MID(debit!D378,3,2),"-",MID(debit!D378,5,4)),LEFT(debit!D378,10))</f>
        <v>P2012-0761</v>
      </c>
      <c r="F45" s="4" t="str">
        <f>CONCATENATE(debit!E378," US$")</f>
        <v>2780 US$</v>
      </c>
      <c r="G45" s="3"/>
    </row>
    <row r="46" spans="1:7">
      <c r="A46" s="4" t="str">
        <f>debit!J396</f>
        <v>von Kreisler Selting Werner</v>
      </c>
      <c r="B46" s="5">
        <f>debit!A396</f>
        <v>42891</v>
      </c>
      <c r="C46" s="4" t="str">
        <f>debit!B396</f>
        <v>XP17003238-DEKSW_A</v>
      </c>
      <c r="D46" s="4" t="str">
        <f>IF(ISERROR(FIND("Our", debit!C396)), debit!C396, LEFT(debit!C396, FIND("Our", debit!C396)-1))</f>
        <v>171163CN TW/br</v>
      </c>
      <c r="E46" s="4" t="str">
        <f>IF((LEFT(debit!D396, 1) = "X"),CONCATENATE(MID(debit!D396,2,1),"20",MID(debit!D396,3,2),"-",MID(debit!D396,5,4)),LEFT(debit!D396,10))</f>
        <v>P2017-1125</v>
      </c>
      <c r="F46" s="4" t="str">
        <f>CONCATENATE(debit!E396," US$")</f>
        <v>2534.49 US$</v>
      </c>
      <c r="G46" s="3"/>
    </row>
    <row r="47" spans="1:7">
      <c r="A47" s="4" t="str">
        <f>debit!J403</f>
        <v>von Kreisler Selting Werner</v>
      </c>
      <c r="B47" s="5">
        <f>debit!A403</f>
        <v>42803</v>
      </c>
      <c r="C47" s="4" t="str">
        <f>debit!B403</f>
        <v>XP17001443-DEKSW_D</v>
      </c>
      <c r="D47" s="4" t="str">
        <f>IF(ISERROR(FIND("Our", debit!C403)), debit!C403, LEFT(debit!C403, FIND("Our", debit!C403)-1))</f>
        <v>140531MO RE/os</v>
      </c>
      <c r="E47" s="4" t="str">
        <f>IF((LEFT(debit!D403, 1) = "X"),CONCATENATE(MID(debit!D403,2,1),"20",MID(debit!D403,3,2),"-",MID(debit!D403,5,4)),LEFT(debit!D403,10))</f>
        <v>P2014-0312</v>
      </c>
      <c r="F47" s="4" t="str">
        <f>CONCATENATE(debit!E403," US$")</f>
        <v>504 US$</v>
      </c>
      <c r="G47" s="3"/>
    </row>
    <row r="48" spans="1:7">
      <c r="A48" s="4" t="str">
        <f>debit!J406</f>
        <v>von Kreisler Selting Werner</v>
      </c>
      <c r="B48" s="5">
        <f>debit!A406</f>
        <v>42772</v>
      </c>
      <c r="C48" s="4" t="str">
        <f>debit!B406</f>
        <v>XP17000751-DEKSW_A</v>
      </c>
      <c r="D48" s="4" t="str">
        <f>IF(ISERROR(FIND("Our", debit!C406)), debit!C406, LEFT(debit!C406, FIND("Our", debit!C406)-1))</f>
        <v>141127CN CS/gn</v>
      </c>
      <c r="E48" s="4" t="str">
        <f>IF((LEFT(debit!D406, 1) = "X"),CONCATENATE(MID(debit!D406,2,1),"20",MID(debit!D406,3,2),"-",MID(debit!D406,5,4)),LEFT(debit!D406,10))</f>
        <v>P2014-0612</v>
      </c>
      <c r="F48" s="4" t="str">
        <f>CONCATENATE(debit!E406," US$")</f>
        <v>805.78 US$</v>
      </c>
      <c r="G48" s="3"/>
    </row>
    <row r="49" spans="1:7">
      <c r="A49" s="4" t="str">
        <f>debit!J407</f>
        <v>von Kreisler Selting Werner</v>
      </c>
      <c r="B49" s="5">
        <f>debit!A407</f>
        <v>42754</v>
      </c>
      <c r="C49" s="4" t="str">
        <f>debit!B407</f>
        <v>XP17000489-DEKSW_A</v>
      </c>
      <c r="D49" s="4" t="str">
        <f>IF(ISERROR(FIND("Our", debit!C407)), debit!C407, LEFT(debit!C407, FIND("Our", debit!C407)-1))</f>
        <v>162631CN</v>
      </c>
      <c r="E49" s="4" t="str">
        <f>IF((LEFT(debit!D407, 1) = "X"),CONCATENATE(MID(debit!D407,2,1),"20",MID(debit!D407,3,2),"-",MID(debit!D407,5,4)),LEFT(debit!D407,10))</f>
        <v>P2016-2048</v>
      </c>
      <c r="F49" s="4" t="str">
        <f>CONCATENATE(debit!E407," US$")</f>
        <v>63.23 US$</v>
      </c>
      <c r="G49" s="3"/>
    </row>
    <row r="50" spans="1:7">
      <c r="A50" s="4" t="str">
        <f>debit!J50</f>
        <v>Cabinet Laurent &amp; Charras</v>
      </c>
      <c r="B50" s="5">
        <f>debit!A50</f>
        <v>42558</v>
      </c>
      <c r="C50" s="4" t="str">
        <f>debit!B50</f>
        <v>XP16002913-FRLC_A</v>
      </c>
      <c r="D50" s="4" t="str">
        <f>IF(ISERROR(FIND("Our", debit!C50)), debit!C50, LEFT(debit!C50, FIND("Our", debit!C50)-1))</f>
        <v>D182-E-49420</v>
      </c>
      <c r="E50" s="4" t="str">
        <f>IF((LEFT(debit!D50, 1) = "X"),CONCATENATE(MID(debit!D50,2,1),"20",MID(debit!D50,3,2),"-",MID(debit!D50,5,4)),LEFT(debit!D50,10))</f>
        <v>D2016-1022</v>
      </c>
      <c r="F50" s="4" t="str">
        <f>CONCATENATE(debit!E50," US$")</f>
        <v>438.65 US$</v>
      </c>
      <c r="G50" s="3"/>
    </row>
    <row r="51" spans="1:7">
      <c r="A51" s="4" t="str">
        <f>debit!J51</f>
        <v>CABINET LTL</v>
      </c>
      <c r="B51" s="5">
        <f>debit!A51</f>
        <v>42705</v>
      </c>
      <c r="C51" s="4" t="str">
        <f>debit!B51</f>
        <v>XP16005522-FRLC_A</v>
      </c>
      <c r="D51" s="4" t="str">
        <f>IF(ISERROR(FIND("Our", debit!C51)), debit!C51, LEFT(debit!C51, FIND("Our", debit!C51)-1))</f>
        <v>P100133CN01 – JJB</v>
      </c>
      <c r="E51" s="4" t="str">
        <f>IF((LEFT(debit!D51, 1) = "X"),CONCATENATE(MID(debit!D51,2,1),"20",MID(debit!D51,3,2),"-",MID(debit!D51,5,4)),LEFT(debit!D51,10))</f>
        <v>P2016-1971</v>
      </c>
      <c r="F51" s="4" t="str">
        <f>CONCATENATE(debit!E51," US$")</f>
        <v>1164.23 US$</v>
      </c>
      <c r="G51" s="3"/>
    </row>
    <row r="52" spans="1:7">
      <c r="A52" s="4" t="str">
        <f>debit!J67</f>
        <v>Foley &amp; Lardner LLP</v>
      </c>
      <c r="B52" s="5">
        <f>debit!A67</f>
        <v>42912</v>
      </c>
      <c r="C52" s="4" t="str">
        <f>debit!B67</f>
        <v>XP17003755-USFL_A</v>
      </c>
      <c r="D52" s="4" t="str">
        <f>IF(ISERROR(FIND("Our", debit!C67)), debit!C67, LEFT(debit!C67, FIND("Our", debit!C67)-1))</f>
        <v>106389-3816</v>
      </c>
      <c r="E52" s="4" t="str">
        <f>IF((LEFT(debit!D67, 1) = "X"),CONCATENATE(MID(debit!D67,2,1),"20",MID(debit!D67,3,2),"-",MID(debit!D67,5,4)),LEFT(debit!D67,10))</f>
        <v>P2015-1223</v>
      </c>
      <c r="F52" s="4" t="str">
        <f>CONCATENATE(debit!E67," US$")</f>
        <v>664.33 US$</v>
      </c>
      <c r="G52" s="3"/>
    </row>
    <row r="53" spans="1:7">
      <c r="A53" s="4" t="str">
        <f>debit!J309</f>
        <v>MINTZ, LEVIN, COHN, FERRIS, GLOVSKY AND POPEO, P.C.</v>
      </c>
      <c r="B53" s="5">
        <f>debit!A309</f>
        <v>42472</v>
      </c>
      <c r="C53" s="4" t="str">
        <f>debit!B309</f>
        <v>XP16001488-USML_A</v>
      </c>
      <c r="D53" s="4" t="str">
        <f>IF(ISERROR(FIND("Our", debit!C309)), debit!C309, LEFT(debit!C309, FIND("Our", debit!C309)-1))</f>
        <v>50760-517N01CN-001510CN</v>
      </c>
      <c r="E53" s="4" t="str">
        <f>IF((LEFT(debit!D309, 1) = "X"),CONCATENATE(MID(debit!D309,2,1),"20",MID(debit!D309,3,2),"-",MID(debit!D309,5,4)),LEFT(debit!D309,10))</f>
        <v>P2015-1718</v>
      </c>
      <c r="F53" s="4" t="str">
        <f>CONCATENATE(debit!E309," US$")</f>
        <v>612.04 US$</v>
      </c>
      <c r="G53" s="3"/>
    </row>
    <row r="54" spans="1:7">
      <c r="A54" s="4" t="str">
        <f>debit!J330</f>
        <v>PANITCH SCHWARZE BELISARIO &amp; NADEL LLP</v>
      </c>
      <c r="B54" s="5">
        <f>debit!A330</f>
        <v>42887</v>
      </c>
      <c r="C54" s="4" t="str">
        <f>debit!B330</f>
        <v>XP17003144-USPSBN_A</v>
      </c>
      <c r="D54" s="4" t="str">
        <f>IF(ISERROR(FIND("Our", debit!C330)), debit!C330, LEFT(debit!C330, FIND("Our", debit!C330)-1))</f>
        <v>203575.0300/258CN</v>
      </c>
      <c r="E54" s="4" t="str">
        <f>IF((LEFT(debit!D330, 1) = "X"),CONCATENATE(MID(debit!D330,2,1),"20",MID(debit!D330,3,2),"-",MID(debit!D330,5,4)),LEFT(debit!D330,10))</f>
        <v>P2015-1096</v>
      </c>
      <c r="F54" s="4" t="str">
        <f>CONCATENATE(debit!E330," US$")</f>
        <v>853.75 US$</v>
      </c>
      <c r="G54" s="3"/>
    </row>
    <row r="55" spans="1:7">
      <c r="A55" s="4" t="str">
        <f>debit!J360</f>
        <v>SOCIETÀ ITALIANA BREVETTI S.p.A.</v>
      </c>
      <c r="B55" s="5">
        <f>debit!A360</f>
        <v>42811</v>
      </c>
      <c r="C55" s="4" t="str">
        <f>debit!B360</f>
        <v>XP17001603-ITSIB_A</v>
      </c>
      <c r="D55" s="4" t="str">
        <f>IF(ISERROR(FIND("Our", debit!C360)), debit!C360, LEFT(debit!C360, FIND("Our", debit!C360)-1))</f>
        <v>BX4304M</v>
      </c>
      <c r="E55" s="4" t="str">
        <f>IF((LEFT(debit!D360, 1) = "X"),CONCATENATE(MID(debit!D360,2,1),"20",MID(debit!D360,3,2),"-",MID(debit!D360,5,4)),LEFT(debit!D360,10))</f>
        <v>P2015-1632</v>
      </c>
      <c r="F55" s="4" t="str">
        <f>CONCATENATE(debit!E360," US$")</f>
        <v>1039.88 US$</v>
      </c>
      <c r="G55" s="3"/>
    </row>
    <row r="56" spans="1:7">
      <c r="A56" s="4" t="str">
        <f>debit!J361</f>
        <v>SOCIETÀ ITALIANA BREVETTI S.p.A.</v>
      </c>
      <c r="B56" s="5">
        <f>debit!A361</f>
        <v>42782</v>
      </c>
      <c r="C56" s="4" t="str">
        <f>debit!B361</f>
        <v>XP17000960-ITSIB_A</v>
      </c>
      <c r="D56" s="4" t="str">
        <f>IF(ISERROR(FIND("Our", debit!C361)), debit!C361, LEFT(debit!C361, FIND("Our", debit!C361)-1))</f>
        <v>BX3412/RCGE/rmn</v>
      </c>
      <c r="E56" s="4" t="str">
        <f>IF((LEFT(debit!D361, 1) = "X"),CONCATENATE(MID(debit!D361,2,1),"20",MID(debit!D361,3,2),"-",MID(debit!D361,5,4)),LEFT(debit!D361,10))</f>
        <v>P2016-2156</v>
      </c>
      <c r="F56" s="4" t="str">
        <f>CONCATENATE(debit!E361," US$")</f>
        <v>67.07 US$</v>
      </c>
      <c r="G56" s="3"/>
    </row>
    <row r="57" spans="1:7">
      <c r="A57" s="4" t="str">
        <f>debit!J390</f>
        <v>von Kreisler Selting Werner</v>
      </c>
      <c r="B57" s="5">
        <f>debit!A390</f>
        <v>42923</v>
      </c>
      <c r="C57" s="4" t="str">
        <f>debit!B390</f>
        <v>XP17003944-DEKSW_A</v>
      </c>
      <c r="D57" s="4" t="str">
        <f>IF(ISERROR(FIND("Our", debit!C390)), debit!C390, LEFT(debit!C390, FIND("Our", debit!C390)-1))</f>
        <v>160768CN Me/wi</v>
      </c>
      <c r="E57" s="4" t="str">
        <f>IF((LEFT(debit!D390, 1) = "X"),CONCATENATE(MID(debit!D390,2,1),"20",MID(debit!D390,3,2),"-",MID(debit!D390,5,4)),LEFT(debit!D390,10))</f>
        <v>P2016-0437</v>
      </c>
      <c r="F57" s="4" t="str">
        <f>CONCATENATE(debit!E390," US$")</f>
        <v>825.35 US$</v>
      </c>
      <c r="G57" s="3"/>
    </row>
    <row r="58" spans="1:7">
      <c r="A58" s="4" t="str">
        <f>debit!J404</f>
        <v>von Kreisler Selting Werner</v>
      </c>
      <c r="B58" s="5">
        <f>debit!A404</f>
        <v>42774</v>
      </c>
      <c r="C58" s="4" t="str">
        <f>debit!B404</f>
        <v>XP17000826-DEKSW_A</v>
      </c>
      <c r="D58" s="4" t="str">
        <f>IF(ISERROR(FIND("Our", debit!C404)), debit!C404, LEFT(debit!C404, FIND("Our", debit!C404)-1))</f>
        <v xml:space="preserve">133016CN </v>
      </c>
      <c r="E58" s="4" t="str">
        <f>IF((LEFT(debit!D404, 1) = "X"),CONCATENATE(MID(debit!D404,2,1),"20",MID(debit!D404,3,2),"-",MID(debit!D404,5,4)),LEFT(debit!D404,10))</f>
        <v>P2013-1373</v>
      </c>
      <c r="F58" s="4" t="str">
        <f>CONCATENATE(debit!E404," US$")</f>
        <v>751.53 US$</v>
      </c>
      <c r="G58" s="3"/>
    </row>
    <row r="59" spans="1:7">
      <c r="A59" s="4" t="str">
        <f>debit!J115</f>
        <v>HAMRE, SCHUMANN, MUELLER &amp; LARSON, P.C.</v>
      </c>
      <c r="B59" s="5">
        <f>debit!A115</f>
        <v>42905</v>
      </c>
      <c r="C59" s="4" t="str">
        <f>debit!B115</f>
        <v>XP17003492-USHSM_A</v>
      </c>
      <c r="D59" s="4" t="str">
        <f>IF(ISERROR(FIND("Our", debit!C115)), debit!C115, LEFT(debit!C115, FIND("Our", debit!C115)-1))</f>
        <v>20420.0062CNWO</v>
      </c>
      <c r="E59" s="4" t="str">
        <f>IF((LEFT(debit!D115, 1) = "X"),CONCATENATE(MID(debit!D115,2,1),"20",MID(debit!D115,3,2),"-",MID(debit!D115,5,4)),LEFT(debit!D115,10))</f>
        <v>P2015-0579</v>
      </c>
      <c r="F59" s="4" t="str">
        <f>CONCATENATE(debit!E115," US$")</f>
        <v>53.1 US$</v>
      </c>
      <c r="G59" s="3"/>
    </row>
    <row r="60" spans="1:7">
      <c r="A60" s="4" t="str">
        <f>debit!J160</f>
        <v>HAMRE, SCHUMANN, MUELLER &amp; LARSON, P.C.</v>
      </c>
      <c r="B60" s="5">
        <f>debit!A160</f>
        <v>42726</v>
      </c>
      <c r="C60" s="4" t="str">
        <f>debit!B160</f>
        <v>XP16005906-USHSM_A</v>
      </c>
      <c r="D60" s="4" t="str">
        <f>IF(ISERROR(FIND("Our", debit!C160)), debit!C160, LEFT(debit!C160, FIND("Our", debit!C160)-1))</f>
        <v>20424.0323CNU1</v>
      </c>
      <c r="E60" s="4" t="str">
        <f>IF((LEFT(debit!D160, 1) = "X"),CONCATENATE(MID(debit!D160,2,1),"20",MID(debit!D160,3,2),"-",MID(debit!D160,5,4)),LEFT(debit!D160,10))</f>
        <v>P2016-2167</v>
      </c>
      <c r="F60" s="4" t="str">
        <f>CONCATENATE(debit!E160," US$")</f>
        <v>2115.32 US$</v>
      </c>
      <c r="G60" s="3"/>
    </row>
    <row r="61" spans="1:7">
      <c r="A61" s="4" t="str">
        <f>debit!J288</f>
        <v>MEWBURN ELLIS LLP</v>
      </c>
      <c r="B61" s="5">
        <f>debit!A288</f>
        <v>42874</v>
      </c>
      <c r="C61" s="4" t="str">
        <f>debit!B288</f>
        <v>XP17002918-GBME_A</v>
      </c>
      <c r="D61" s="4" t="str">
        <f>IF(ISERROR(FIND("Our", debit!C288)), debit!C288, LEFT(debit!C288, FIND("Our", debit!C288)-1))</f>
        <v>RJW/LP7229826</v>
      </c>
      <c r="E61" s="4" t="str">
        <f>IF((LEFT(debit!D288, 1) = "X"),CONCATENATE(MID(debit!D288,2,1),"20",MID(debit!D288,3,2),"-",MID(debit!D288,5,4)),LEFT(debit!D288,10))</f>
        <v>P2016-1850</v>
      </c>
      <c r="F61" s="4" t="str">
        <f>CONCATENATE(debit!E288," US$")</f>
        <v>633.1 US$</v>
      </c>
      <c r="G61" s="3"/>
    </row>
    <row r="62" spans="1:7">
      <c r="A62" s="4" t="str">
        <f>debit!J389</f>
        <v>von Kreisler Selting Werner</v>
      </c>
      <c r="B62" s="5">
        <f>debit!A389</f>
        <v>42923</v>
      </c>
      <c r="C62" s="4" t="str">
        <f>debit!B389</f>
        <v>XP17003949-DEKSW_A</v>
      </c>
      <c r="D62" s="4" t="str">
        <f>IF(ISERROR(FIND("Our", debit!C389)), debit!C389, LEFT(debit!C389, FIND("Our", debit!C389)-1))</f>
        <v>160753CN Me/jg</v>
      </c>
      <c r="E62" s="4" t="str">
        <f>IF((LEFT(debit!D389, 1) = "X"),CONCATENATE(MID(debit!D389,2,1),"20",MID(debit!D389,3,2),"-",MID(debit!D389,5,4)),LEFT(debit!D389,10))</f>
        <v>P2016-0477</v>
      </c>
      <c r="F62" s="4" t="str">
        <f>CONCATENATE(debit!E389," US$")</f>
        <v>715.48 US$</v>
      </c>
      <c r="G62" s="3"/>
    </row>
    <row r="63" spans="1:7">
      <c r="A63" s="4" t="str">
        <f>debit!J212</f>
        <v>HONESTY &amp; JR PARTNERS INTELLECTUAL PROPERTY LAW GROUP</v>
      </c>
      <c r="B63" s="5">
        <f>debit!A212</f>
        <v>42874</v>
      </c>
      <c r="C63" s="4" t="str">
        <f>debit!B212</f>
        <v>XP17002922-KRHJ_A</v>
      </c>
      <c r="D63" s="4" t="str">
        <f>IF(ISERROR(FIND("Our", debit!C212)), debit!C212, LEFT(debit!C212, FIND("Our", debit!C212)-1))</f>
        <v>OPC172601PCT/CN</v>
      </c>
      <c r="E63" s="4" t="str">
        <f>IF((LEFT(debit!D212, 1) = "X"),CONCATENATE(MID(debit!D212,2,1),"20",MID(debit!D212,3,2),"-",MID(debit!D212,5,4)),LEFT(debit!D212,10))</f>
        <v>P2017-0901</v>
      </c>
      <c r="F63" s="4" t="str">
        <f>CONCATENATE(debit!E212," US$")</f>
        <v>3771.97 US$</v>
      </c>
      <c r="G63" s="3"/>
    </row>
    <row r="64" spans="1:7">
      <c r="A64" s="4" t="str">
        <f>debit!J81</f>
        <v>Foley &amp; Lardner LLP</v>
      </c>
      <c r="B64" s="5">
        <f>debit!A81</f>
        <v>42860</v>
      </c>
      <c r="C64" s="4" t="str">
        <f>debit!B81</f>
        <v>XP17002560-USFL_A</v>
      </c>
      <c r="D64" s="4" t="str">
        <f>IF(ISERROR(FIND("Our", debit!C81)), debit!C81, LEFT(debit!C81, FIND("Our", debit!C81)-1))</f>
        <v>106389-4429</v>
      </c>
      <c r="E64" s="4" t="str">
        <f>IF((LEFT(debit!D81, 1) = "X"),CONCATENATE(MID(debit!D81,2,1),"20",MID(debit!D81,3,2),"-",MID(debit!D81,5,4)),LEFT(debit!D81,10))</f>
        <v>P2017-0118</v>
      </c>
      <c r="F64" s="4" t="str">
        <f>CONCATENATE(debit!E81," US$")</f>
        <v>494.5 US$</v>
      </c>
      <c r="G64" s="3"/>
    </row>
    <row r="65" spans="1:7">
      <c r="A65" s="4" t="str">
        <f>debit!J125</f>
        <v>HAMRE, SCHUMANN, MUELLER &amp; LARSON, P.C.</v>
      </c>
      <c r="B65" s="5">
        <f>debit!A125</f>
        <v>42864</v>
      </c>
      <c r="C65" s="4" t="str">
        <f>debit!B125</f>
        <v>XP17002625-USHSM_A</v>
      </c>
      <c r="D65" s="4" t="str">
        <f>IF(ISERROR(FIND("Our", debit!C125)), debit!C125, LEFT(debit!C125, FIND("Our", debit!C125)-1))</f>
        <v>20420.0013CNWO</v>
      </c>
      <c r="E65" s="4" t="str">
        <f>IF((LEFT(debit!D125, 1) = "X"),CONCATENATE(MID(debit!D125,2,1),"20",MID(debit!D125,3,2),"-",MID(debit!D125,5,4)),LEFT(debit!D125,10))</f>
        <v>P2015-0410</v>
      </c>
      <c r="F65" s="4" t="str">
        <f>CONCATENATE(debit!E125," US$")</f>
        <v>459.66 US$</v>
      </c>
      <c r="G65" s="3"/>
    </row>
    <row r="66" spans="1:7">
      <c r="A66" s="4" t="str">
        <f>debit!J129</f>
        <v>HAMRE, SCHUMANN, MUELLER &amp; LARSON, P.C.</v>
      </c>
      <c r="B66" s="5">
        <f>debit!A129</f>
        <v>42858</v>
      </c>
      <c r="C66" s="4" t="str">
        <f>debit!B129</f>
        <v>XP17002487-USHSM_A</v>
      </c>
      <c r="D66" s="4" t="str">
        <f>IF(ISERROR(FIND("Our", debit!C129)), debit!C129, LEFT(debit!C129, FIND("Our", debit!C129)-1))</f>
        <v>20424.0059CNWO</v>
      </c>
      <c r="E66" s="4" t="str">
        <f>IF((LEFT(debit!D129, 1) = "X"),CONCATENATE(MID(debit!D129,2,1),"20",MID(debit!D129,3,2),"-",MID(debit!D129,5,4)),LEFT(debit!D129,10))</f>
        <v>P2015-0746</v>
      </c>
      <c r="F66" s="4" t="str">
        <f>CONCATENATE(debit!E129," US$")</f>
        <v>517.77 US$</v>
      </c>
      <c r="G66" s="3"/>
    </row>
    <row r="67" spans="1:7">
      <c r="A67" s="4" t="str">
        <f>debit!J136</f>
        <v>HAMRE, SCHUMANN, MUELLER &amp; LARSON, P.C.</v>
      </c>
      <c r="B67" s="5">
        <f>debit!A136</f>
        <v>42849</v>
      </c>
      <c r="C67" s="4" t="str">
        <f>debit!B136</f>
        <v>XP17002280-USHSM_A</v>
      </c>
      <c r="D67" s="4" t="str">
        <f>IF(ISERROR(FIND("Our", debit!C136)), debit!C136, LEFT(debit!C136, FIND("Our", debit!C136)-1))</f>
        <v>0424.0199CNM1</v>
      </c>
      <c r="E67" s="4" t="str">
        <f>IF((LEFT(debit!D136, 1) = "X"),CONCATENATE(MID(debit!D136,2,1),"20",MID(debit!D136,3,2),"-",MID(debit!D136,5,4)),LEFT(debit!D136,10))</f>
        <v>P2016-0982</v>
      </c>
      <c r="F67" s="4" t="str">
        <f>CONCATENATE(debit!E136," US$")</f>
        <v>356.29 US$</v>
      </c>
      <c r="G67" s="3"/>
    </row>
    <row r="68" spans="1:7">
      <c r="A68" s="4" t="str">
        <f>debit!J4</f>
        <v>BENOÎT &amp; CÔTÉ</v>
      </c>
      <c r="B68" s="5">
        <f>debit!A4</f>
        <v>42825</v>
      </c>
      <c r="C68" s="4" t="str">
        <f>debit!B4</f>
        <v>XP17001882-CABC_A</v>
      </c>
      <c r="D68" s="4" t="str">
        <f>IF(ISERROR(FIND("Our", debit!C4)), debit!C4, LEFT(debit!C4, FIND("Our", debit!C4)-1))</f>
        <v>P2707CN00</v>
      </c>
      <c r="E68" s="4" t="str">
        <f>IF((LEFT(debit!D4, 1) = "X"),CONCATENATE(MID(debit!D4,2,1),"20",MID(debit!D4,3,2),"-",MID(debit!D4,5,4)),LEFT(debit!D4,10))</f>
        <v>P2016-1843</v>
      </c>
      <c r="F68" s="4" t="str">
        <f>CONCATENATE(debit!E4," US$")</f>
        <v>55.69 US$</v>
      </c>
      <c r="G68" s="3"/>
    </row>
    <row r="69" spans="1:7">
      <c r="A69" s="4" t="str">
        <f>debit!J5</f>
        <v>BENOÎT &amp; CÔTÉ</v>
      </c>
      <c r="B69" s="5">
        <f>debit!A5</f>
        <v>42825</v>
      </c>
      <c r="C69" s="4" t="str">
        <f>debit!B5</f>
        <v>XP17001869-CABC_A</v>
      </c>
      <c r="D69" s="4" t="str">
        <f>IF(ISERROR(FIND("Our", debit!C5)), debit!C5, LEFT(debit!C5, FIND("Our", debit!C5)-1))</f>
        <v>P2740CN00</v>
      </c>
      <c r="E69" s="4" t="str">
        <f>IF((LEFT(debit!D5, 1) = "X"),CONCATENATE(MID(debit!D5,2,1),"20",MID(debit!D5,3,2),"-",MID(debit!D5,5,4)),LEFT(debit!D5,10))</f>
        <v>P2016-1680</v>
      </c>
      <c r="F69" s="4" t="str">
        <f>CONCATENATE(debit!E5," US$")</f>
        <v>580.52 US$</v>
      </c>
      <c r="G69" s="3"/>
    </row>
    <row r="70" spans="1:7">
      <c r="A70" s="4" t="str">
        <f>debit!J6</f>
        <v>BENOÎT &amp; CÔTÉ</v>
      </c>
      <c r="B70" s="5">
        <f>debit!A6</f>
        <v>42788</v>
      </c>
      <c r="C70" s="4" t="str">
        <f>debit!B6</f>
        <v>XP17001089-CABC_A</v>
      </c>
      <c r="D70" s="4" t="str">
        <f>IF(ISERROR(FIND("Our", debit!C6)), debit!C6, LEFT(debit!C6, FIND("Our", debit!C6)-1))</f>
        <v>P2707CN00</v>
      </c>
      <c r="E70" s="4" t="str">
        <f>IF((LEFT(debit!D6, 1) = "X"),CONCATENATE(MID(debit!D6,2,1),"20",MID(debit!D6,3,2),"-",MID(debit!D6,5,4)),LEFT(debit!D6,10))</f>
        <v>P2016-1843</v>
      </c>
      <c r="F70" s="4" t="str">
        <f>CONCATENATE(debit!E6," US$")</f>
        <v>525.59 US$</v>
      </c>
      <c r="G70" s="3"/>
    </row>
    <row r="71" spans="1:7">
      <c r="A71" s="4" t="str">
        <f>debit!J7</f>
        <v>BENOÎT &amp; CÔTÉ</v>
      </c>
      <c r="B71" s="5">
        <f>debit!A7</f>
        <v>42751</v>
      </c>
      <c r="C71" s="4" t="str">
        <f>debit!B7</f>
        <v>XP17000280-CABC_A</v>
      </c>
      <c r="D71" s="4" t="str">
        <f>IF(ISERROR(FIND("Our", debit!C7)), debit!C7, LEFT(debit!C7, FIND("Our", debit!C7)-1))</f>
        <v>P2707CN00</v>
      </c>
      <c r="E71" s="4" t="str">
        <f>IF((LEFT(debit!D7, 1) = "X"),CONCATENATE(MID(debit!D7,2,1),"20",MID(debit!D7,3,2),"-",MID(debit!D7,5,4)),LEFT(debit!D7,10))</f>
        <v>P2016-1843</v>
      </c>
      <c r="F71" s="4" t="str">
        <f>CONCATENATE(debit!E7," US$")</f>
        <v>66.8 US$</v>
      </c>
      <c r="G71" s="3"/>
    </row>
    <row r="72" spans="1:7">
      <c r="A72" s="4" t="str">
        <f>debit!J8</f>
        <v>BENOÎT &amp; CÔTÉ</v>
      </c>
      <c r="B72" s="5">
        <f>debit!A8</f>
        <v>42745</v>
      </c>
      <c r="C72" s="4" t="str">
        <f>debit!B8</f>
        <v>XP17000166-CABC_A</v>
      </c>
      <c r="D72" s="4" t="str">
        <f>IF(ISERROR(FIND("Our", debit!C8)), debit!C8, LEFT(debit!C8, FIND("Our", debit!C8)-1))</f>
        <v>P2628CN00</v>
      </c>
      <c r="E72" s="4" t="str">
        <f>IF((LEFT(debit!D8, 1) = "X"),CONCATENATE(MID(debit!D8,2,1),"20",MID(debit!D8,3,2),"-",MID(debit!D8,5,4)),LEFT(debit!D8,10))</f>
        <v>P2016-2040</v>
      </c>
      <c r="F72" s="4" t="str">
        <f>CONCATENATE(debit!E8," US$")</f>
        <v>6840.62 US$</v>
      </c>
      <c r="G72" s="3"/>
    </row>
    <row r="73" spans="1:7">
      <c r="A73" s="4" t="str">
        <f>debit!J9</f>
        <v>BENOÎT &amp; CÔTÉ</v>
      </c>
      <c r="B73" s="5">
        <f>debit!A9</f>
        <v>42577</v>
      </c>
      <c r="C73" s="4" t="str">
        <f>debit!B9</f>
        <v>XP16003157-CABC_A</v>
      </c>
      <c r="D73" s="4" t="str">
        <f>IF(ISERROR(FIND("Our", debit!C9)), debit!C9, LEFT(debit!C9, FIND("Our", debit!C9)-1))</f>
        <v>P1356CN00</v>
      </c>
      <c r="E73" s="4" t="str">
        <f>IF((LEFT(debit!D9, 1) = "X"),CONCATENATE(MID(debit!D9,2,1),"20",MID(debit!D9,3,2),"-",MID(debit!D9,5,4)),LEFT(debit!D9,10))</f>
        <v>P2014-0958</v>
      </c>
      <c r="F73" s="4" t="str">
        <f>CONCATENATE(debit!E9," US$")</f>
        <v>57.45 US$</v>
      </c>
      <c r="G73" s="3"/>
    </row>
    <row r="74" spans="1:7">
      <c r="A74" s="4" t="str">
        <f>debit!J10</f>
        <v>BOETERS &amp; LIECK</v>
      </c>
      <c r="B74" s="5">
        <f>debit!A10</f>
        <v>42880</v>
      </c>
      <c r="C74" s="4" t="str">
        <f>debit!B10</f>
        <v>XP17003030-DEBL_A</v>
      </c>
      <c r="D74" s="4" t="str">
        <f>IF(ISERROR(FIND("Our", debit!C10)), debit!C10, LEFT(debit!C10, FIND("Our", debit!C10)-1))</f>
        <v>22225-CN</v>
      </c>
      <c r="E74" s="4" t="str">
        <f>IF((LEFT(debit!D10, 1) = "X"),CONCATENATE(MID(debit!D10,2,1),"20",MID(debit!D10,3,2),"-",MID(debit!D10,5,4)),LEFT(debit!D10,10))</f>
        <v>P2017-1036</v>
      </c>
      <c r="F74" s="4" t="str">
        <f>CONCATENATE(debit!E10," US$")</f>
        <v>2169.14 US$</v>
      </c>
      <c r="G74" s="3"/>
    </row>
    <row r="75" spans="1:7">
      <c r="A75" s="4" t="str">
        <f>debit!J11</f>
        <v>CABINET BREV&amp;SUD</v>
      </c>
      <c r="B75" s="5">
        <f>debit!A11</f>
        <v>42882</v>
      </c>
      <c r="C75" s="4" t="str">
        <f>debit!B11</f>
        <v>XP17003114-FRCBB_A</v>
      </c>
      <c r="D75" s="4" t="str">
        <f>IF(ISERROR(FIND("Our", debit!C11)), debit!C11, LEFT(debit!C11, FIND("Our", debit!C11)-1))</f>
        <v>11D1 BT 12 PCT CN</v>
      </c>
      <c r="E75" s="4" t="str">
        <f>IF((LEFT(debit!D11, 1) = "X"),CONCATENATE(MID(debit!D11,2,1),"20",MID(debit!D11,3,2),"-",MID(debit!D11,5,4)),LEFT(debit!D11,10))</f>
        <v>P2016-1937</v>
      </c>
      <c r="F75" s="4" t="str">
        <f>CONCATENATE(debit!E11," US$")</f>
        <v>509.14 US$</v>
      </c>
      <c r="G75" s="3"/>
    </row>
    <row r="76" spans="1:7">
      <c r="A76" s="4" t="str">
        <f>debit!J12</f>
        <v>CABINET BREV&amp;SUD</v>
      </c>
      <c r="B76" s="5">
        <f>debit!A12</f>
        <v>42852</v>
      </c>
      <c r="C76" s="4" t="str">
        <f>debit!B12</f>
        <v>XP17002370-FRCBB_A</v>
      </c>
      <c r="D76" s="4" t="str">
        <f>IF(ISERROR(FIND("Our", debit!C12)), debit!C12, LEFT(debit!C12, FIND("Our", debit!C12)-1))</f>
        <v>11A93 BT CN/PCT1</v>
      </c>
      <c r="E76" s="4" t="str">
        <f>IF((LEFT(debit!D12, 1) = "X"),CONCATENATE(MID(debit!D12,2,1),"20",MID(debit!D12,3,2),"-",MID(debit!D12,5,4)),LEFT(debit!D12,10))</f>
        <v>P2014-0501</v>
      </c>
      <c r="F76" s="4" t="str">
        <f>CONCATENATE(debit!E12," US$")</f>
        <v>480.01 US$</v>
      </c>
      <c r="G76" s="3"/>
    </row>
    <row r="77" spans="1:7">
      <c r="A77" s="4" t="str">
        <f>debit!J13</f>
        <v>Cabinet Laurent &amp; Charras</v>
      </c>
      <c r="B77" s="5">
        <f>debit!A13</f>
        <v>42921</v>
      </c>
      <c r="C77" s="4" t="str">
        <f>debit!B13</f>
        <v>XP17003914-FRLC_A</v>
      </c>
      <c r="D77" s="4" t="str">
        <f>IF(ISERROR(FIND("Our", debit!C13)), debit!C13, LEFT(debit!C13, FIND("Our", debit!C13)-1))</f>
        <v>R40-B-39659 CN</v>
      </c>
      <c r="E77" s="4" t="str">
        <f>IF((LEFT(debit!D13, 1) = "X"),CONCATENATE(MID(debit!D13,2,1),"20",MID(debit!D13,3,2),"-",MID(debit!D13,5,4)),LEFT(debit!D13,10))</f>
        <v>P2014-0006</v>
      </c>
      <c r="F77" s="4" t="str">
        <f>CONCATENATE(debit!E13," US$")</f>
        <v>562.79 US$</v>
      </c>
      <c r="G77" s="3"/>
    </row>
    <row r="78" spans="1:7">
      <c r="A78" s="4" t="str">
        <f>debit!J19</f>
        <v>Cabinet Laurent &amp; Charras</v>
      </c>
      <c r="B78" s="5">
        <f>debit!A19</f>
        <v>42872</v>
      </c>
      <c r="C78" s="4" t="str">
        <f>debit!B19</f>
        <v>XP17002838-FRLC_A</v>
      </c>
      <c r="D78" s="4" t="str">
        <f>IF(ISERROR(FIND("Our", debit!C19)), debit!C19, LEFT(debit!C19, FIND("Our", debit!C19)-1))</f>
        <v>F30-B-43871 CN</v>
      </c>
      <c r="E78" s="4" t="str">
        <f>IF((LEFT(debit!D19, 1) = "X"),CONCATENATE(MID(debit!D19,2,1),"20",MID(debit!D19,3,2),"-",MID(debit!D19,5,4)),LEFT(debit!D19,10))</f>
        <v>P2017-0416</v>
      </c>
      <c r="F78" s="4" t="str">
        <f>CONCATENATE(debit!E19," US$")</f>
        <v>582.81 US$</v>
      </c>
      <c r="G78" s="3"/>
    </row>
    <row r="79" spans="1:7">
      <c r="A79" s="4" t="str">
        <f>debit!J31</f>
        <v>Cabinet Laurent &amp; Charras</v>
      </c>
      <c r="B79" s="5">
        <f>debit!A31</f>
        <v>42759</v>
      </c>
      <c r="C79" s="4" t="str">
        <f>debit!B31</f>
        <v>XP17000648-FRLC_A</v>
      </c>
      <c r="D79" s="4" t="str">
        <f>IF(ISERROR(FIND("Our", debit!C31)), debit!C31, LEFT(debit!C31, FIND("Our", debit!C31)-1))</f>
        <v>F30-B-43747 CN</v>
      </c>
      <c r="E79" s="4" t="str">
        <f>IF((LEFT(debit!D31, 1) = "X"),CONCATENATE(MID(debit!D31,2,1),"20",MID(debit!D31,3,2),"-",MID(debit!D31,5,4)),LEFT(debit!D31,10))</f>
        <v>P2017-0028</v>
      </c>
      <c r="F79" s="4" t="str">
        <f>CONCATENATE(debit!E31," US$")</f>
        <v>1038.66 US$</v>
      </c>
      <c r="G79" s="3"/>
    </row>
    <row r="80" spans="1:7">
      <c r="A80" s="4" t="str">
        <f>debit!J32</f>
        <v>Cabinet Laurent &amp; Charras</v>
      </c>
      <c r="B80" s="5">
        <f>debit!A32</f>
        <v>42746</v>
      </c>
      <c r="C80" s="4" t="str">
        <f>debit!B32</f>
        <v>XP17000195-FRLC_A</v>
      </c>
      <c r="D80" s="4" t="str">
        <f>IF(ISERROR(FIND("Our", debit!C32)), debit!C32, LEFT(debit!C32, FIND("Our", debit!C32)-1))</f>
        <v>F30-B-47299 CN</v>
      </c>
      <c r="E80" s="4" t="str">
        <f>IF((LEFT(debit!D32, 1) = "X"),CONCATENATE(MID(debit!D32,2,1),"20",MID(debit!D32,3,2),"-",MID(debit!D32,5,4)),LEFT(debit!D32,10))</f>
        <v>P2016-2215</v>
      </c>
      <c r="F80" s="4" t="str">
        <f>CONCATENATE(debit!E32," US$")</f>
        <v>1892.24 US$</v>
      </c>
      <c r="G80" s="3"/>
    </row>
    <row r="81" spans="1:7">
      <c r="A81" s="4" t="str">
        <f>debit!J33</f>
        <v>Cabinet Laurent &amp; Charras</v>
      </c>
      <c r="B81" s="5">
        <f>debit!A33</f>
        <v>42741</v>
      </c>
      <c r="C81" s="4" t="str">
        <f>debit!B33</f>
        <v>XP17000131-FRLC_A</v>
      </c>
      <c r="D81" s="4" t="str">
        <f>IF(ISERROR(FIND("Our", debit!C33)), debit!C33, LEFT(debit!C33, FIND("Our", debit!C33)-1))</f>
        <v>G143-B-41343 CN</v>
      </c>
      <c r="E81" s="4" t="str">
        <f>IF((LEFT(debit!D33, 1) = "X"),CONCATENATE(MID(debit!D33,2,1),"20",MID(debit!D33,3,2),"-",MID(debit!D33,5,4)),LEFT(debit!D33,10))</f>
        <v>P2016-1618</v>
      </c>
      <c r="F81" s="4" t="str">
        <f>CONCATENATE(debit!E33," US$")</f>
        <v>121.77 US$</v>
      </c>
      <c r="G81" s="3"/>
    </row>
    <row r="82" spans="1:7">
      <c r="A82" s="4" t="str">
        <f>debit!J56</f>
        <v>EP&amp;C</v>
      </c>
      <c r="B82" s="5">
        <f>debit!A56</f>
        <v>42779</v>
      </c>
      <c r="C82" s="4" t="str">
        <f>debit!B56</f>
        <v>XP17000911-NLEPC_A</v>
      </c>
      <c r="D82" s="4" t="str">
        <f>IF(ISERROR(FIND("Our", debit!C56)), debit!C56, LEFT(debit!C56, FIND("Our", debit!C56)-1))</f>
        <v>P30657CN00/HSE/mlo</v>
      </c>
      <c r="E82" s="4" t="str">
        <f>IF((LEFT(debit!D56, 1) = "X"),CONCATENATE(MID(debit!D56,2,1),"20",MID(debit!D56,3,2),"-",MID(debit!D56,5,4)),LEFT(debit!D56,10))</f>
        <v>P2014-0024</v>
      </c>
      <c r="F82" s="4" t="str">
        <f>CONCATENATE(debit!E56," US$")</f>
        <v>480.19 US$</v>
      </c>
      <c r="G82" s="3"/>
    </row>
    <row r="83" spans="1:7">
      <c r="A83" s="4" t="str">
        <f>debit!J66</f>
        <v>Foley &amp; Lardner LLP</v>
      </c>
      <c r="B83" s="5">
        <f>debit!A66</f>
        <v>42915</v>
      </c>
      <c r="C83" s="4" t="str">
        <f>debit!B66</f>
        <v>XP17003823-USFL_A</v>
      </c>
      <c r="D83" s="4" t="str">
        <f>IF(ISERROR(FIND("Our", debit!C66)), debit!C66, LEFT(debit!C66, FIND("Our", debit!C66)-1))</f>
        <v>106389-4507</v>
      </c>
      <c r="E83" s="4" t="str">
        <f>IF((LEFT(debit!D66, 1) = "X"),CONCATENATE(MID(debit!D66,2,1),"20",MID(debit!D66,3,2),"-",MID(debit!D66,5,4)),LEFT(debit!D66,10))</f>
        <v>P2017-0428</v>
      </c>
      <c r="F83" s="4" t="str">
        <f>CONCATENATE(debit!E66," US$")</f>
        <v>29.4 US$</v>
      </c>
      <c r="G83" s="3"/>
    </row>
    <row r="84" spans="1:7">
      <c r="A84" s="4" t="str">
        <f>debit!J101</f>
        <v>GLP Srl</v>
      </c>
      <c r="B84" s="5">
        <f>debit!A101</f>
        <v>42914</v>
      </c>
      <c r="C84" s="4" t="str">
        <f>debit!B101</f>
        <v>XP17003789-ITGLP_D</v>
      </c>
      <c r="D84" s="4" t="str">
        <f>IF(ISERROR(FIND("Our", debit!C101)), debit!C101, LEFT(debit!C101, FIND("Our", debit!C101)-1))</f>
        <v>VM/F4-8451</v>
      </c>
      <c r="E84" s="4" t="str">
        <f>IF((LEFT(debit!D101, 1) = "X"),CONCATENATE(MID(debit!D101,2,1),"20",MID(debit!D101,3,2),"-",MID(debit!D101,5,4)),LEFT(debit!D101,10))</f>
        <v>P2016-0782</v>
      </c>
      <c r="F84" s="4" t="str">
        <f>CONCATENATE(debit!E101," US$")</f>
        <v>287 US$</v>
      </c>
      <c r="G84" s="3"/>
    </row>
    <row r="85" spans="1:7">
      <c r="A85" s="4" t="str">
        <f>debit!J109</f>
        <v>Griffith Hack IP Specialist Firm</v>
      </c>
      <c r="B85" s="5">
        <f>debit!A109</f>
        <v>42740</v>
      </c>
      <c r="C85" s="4" t="str">
        <f>debit!B109</f>
        <v>XP17000089-AUGH_D</v>
      </c>
      <c r="D85" s="4" t="str">
        <f>IF(ISERROR(FIND("Our", debit!C109)), debit!C109, LEFT(debit!C109, FIND("Our", debit!C109)-1))</f>
        <v>P82959.HK</v>
      </c>
      <c r="E85" s="4" t="str">
        <f>IF((LEFT(debit!D109, 1) = "X"),CONCATENATE(MID(debit!D109,2,1),"20",MID(debit!D109,3,2),"-",MID(debit!D109,5,4)),LEFT(debit!D109,10))</f>
        <v>P2013-0705</v>
      </c>
      <c r="F85" s="4" t="str">
        <f>CONCATENATE(debit!E109," US$")</f>
        <v>592 US$</v>
      </c>
      <c r="G85" s="3"/>
    </row>
    <row r="86" spans="1:7">
      <c r="A86" s="4" t="str">
        <f>debit!J110</f>
        <v>H. Jay Spiegel &amp; Associates Intellectual Property Law</v>
      </c>
      <c r="B86" s="5">
        <f>debit!A110</f>
        <v>40954</v>
      </c>
      <c r="C86" s="4" t="str">
        <f>debit!B110</f>
        <v>XP12000051/USHJSA</v>
      </c>
      <c r="D86" s="4" t="str">
        <f>IF(ISERROR(FIND("Our", debit!C110)), debit!C110, LEFT(debit!C110, FIND("Our", debit!C110)-1))</f>
        <v>KT-1/THAILAND</v>
      </c>
      <c r="E86" s="4" t="str">
        <f>IF((LEFT(debit!D110, 1) = "X"),CONCATENATE(MID(debit!D110,2,1),"20",MID(debit!D110,3,2),"-",MID(debit!D110,5,4)),LEFT(debit!D110,10))</f>
        <v>P2011-0492</v>
      </c>
      <c r="F86" s="4" t="str">
        <f>CONCATENATE(debit!E110," US$")</f>
        <v>396.61 US$</v>
      </c>
      <c r="G86" s="3"/>
    </row>
    <row r="87" spans="1:7">
      <c r="A87" s="4" t="str">
        <f>debit!J118</f>
        <v>HAMRE, SCHUMANN, MUELLER &amp; LARSON, P.C.</v>
      </c>
      <c r="B87" s="5">
        <f>debit!A118</f>
        <v>42893</v>
      </c>
      <c r="C87" s="4" t="str">
        <f>debit!B118</f>
        <v>XP17003267-USHSM_A</v>
      </c>
      <c r="D87" s="4" t="str">
        <f>IF(ISERROR(FIND("Our", debit!C118)), debit!C118, LEFT(debit!C118, FIND("Our", debit!C118)-1))</f>
        <v>20424.0299CNU1</v>
      </c>
      <c r="E87" s="4" t="str">
        <f>IF((LEFT(debit!D118, 1) = "X"),CONCATENATE(MID(debit!D118,2,1),"20",MID(debit!D118,3,2),"-",MID(debit!D118,5,4)),LEFT(debit!D118,10))</f>
        <v>P2017-1132</v>
      </c>
      <c r="F87" s="4" t="str">
        <f>CONCATENATE(debit!E118," US$")</f>
        <v>63.78 US$</v>
      </c>
      <c r="G87" s="3"/>
    </row>
    <row r="88" spans="1:7">
      <c r="A88" s="4" t="str">
        <f>debit!J121</f>
        <v>HAMRE, SCHUMANN, MUELLER &amp; LARSON, P.C.</v>
      </c>
      <c r="B88" s="5">
        <f>debit!A121</f>
        <v>42880</v>
      </c>
      <c r="C88" s="4" t="str">
        <f>debit!B121</f>
        <v>XP17003027-USHSM_A</v>
      </c>
      <c r="D88" s="4" t="str">
        <f>IF(ISERROR(FIND("Our", debit!C121)), debit!C121, LEFT(debit!C121, FIND("Our", debit!C121)-1))</f>
        <v>20424.0272CNWM</v>
      </c>
      <c r="E88" s="4" t="str">
        <f>IF((LEFT(debit!D121, 1) = "X"),CONCATENATE(MID(debit!D121,2,1),"20",MID(debit!D121,3,2),"-",MID(debit!D121,5,4)),LEFT(debit!D121,10))</f>
        <v>P2017-0771</v>
      </c>
      <c r="F88" s="4" t="str">
        <f>CONCATENATE(debit!E121," US$")</f>
        <v>277.14 US$</v>
      </c>
      <c r="G88" s="3"/>
    </row>
    <row r="89" spans="1:7">
      <c r="A89" s="4" t="str">
        <f>debit!J139</f>
        <v>HAMRE, SCHUMANN, MUELLER &amp; LARSON, P.C.</v>
      </c>
      <c r="B89" s="5">
        <f>debit!A139</f>
        <v>42836</v>
      </c>
      <c r="C89" s="4" t="str">
        <f>debit!B139</f>
        <v>XP17002024-USHSM_A</v>
      </c>
      <c r="D89" s="4" t="str">
        <f>IF(ISERROR(FIND("Our", debit!C139)), debit!C139, LEFT(debit!C139, FIND("Our", debit!C139)-1))</f>
        <v>20420.0358CNM1</v>
      </c>
      <c r="E89" s="4" t="str">
        <f>IF((LEFT(debit!D139, 1) = "X"),CONCATENATE(MID(debit!D139,2,1),"20",MID(debit!D139,3,2),"-",MID(debit!D139,5,4)),LEFT(debit!D139,10))</f>
        <v>P2016-1401</v>
      </c>
      <c r="F89" s="4" t="str">
        <f>CONCATENATE(debit!E139," US$")</f>
        <v>226.61 US$</v>
      </c>
      <c r="G89" s="3"/>
    </row>
    <row r="90" spans="1:7">
      <c r="A90" s="4" t="str">
        <f>debit!J145</f>
        <v>HAMRE, SCHUMANN, MUELLER &amp; LARSON, P.C.</v>
      </c>
      <c r="B90" s="5">
        <f>debit!A145</f>
        <v>42802</v>
      </c>
      <c r="C90" s="4" t="str">
        <f>debit!B145</f>
        <v>XP17001405-USHSM_A</v>
      </c>
      <c r="D90" s="4" t="str">
        <f>IF(ISERROR(FIND("Our", debit!C145)), debit!C145, LEFT(debit!C145, FIND("Our", debit!C145)-1))</f>
        <v>20424.0086CNWO</v>
      </c>
      <c r="E90" s="4" t="str">
        <f>IF((LEFT(debit!D145, 1) = "X"),CONCATENATE(MID(debit!D145,2,1),"20",MID(debit!D145,3,2),"-",MID(debit!D145,5,4)),LEFT(debit!D145,10))</f>
        <v>P2016-1546</v>
      </c>
      <c r="F90" s="4" t="str">
        <f>CONCATENATE(debit!E145," US$")</f>
        <v>567.21 US$</v>
      </c>
      <c r="G90" s="3"/>
    </row>
    <row r="91" spans="1:7">
      <c r="A91" s="4" t="str">
        <f>debit!J149</f>
        <v>HAMRE, SCHUMANN, MUELLER &amp; LARSON, P.C.</v>
      </c>
      <c r="B91" s="5">
        <f>debit!A149</f>
        <v>42789</v>
      </c>
      <c r="C91" s="4" t="str">
        <f>debit!B149</f>
        <v>XP17001136-USHSM_A</v>
      </c>
      <c r="D91" s="4" t="str">
        <f>IF(ISERROR(FIND("Our", debit!C149)), debit!C149, LEFT(debit!C149, FIND("Our", debit!C149)-1))</f>
        <v>20420.0050CNWO</v>
      </c>
      <c r="E91" s="4" t="str">
        <f>IF((LEFT(debit!D149, 1) = "X"),CONCATENATE(MID(debit!D149,2,1),"20",MID(debit!D149,3,2),"-",MID(debit!D149,5,4)),LEFT(debit!D149,10))</f>
        <v>P2015-0798</v>
      </c>
      <c r="F91" s="4" t="str">
        <f>CONCATENATE(debit!E149," US$")</f>
        <v>480.11 US$</v>
      </c>
      <c r="G91" s="3"/>
    </row>
    <row r="92" spans="1:7">
      <c r="A92" s="4" t="str">
        <f>debit!J158</f>
        <v>HAMRE, SCHUMANN, MUELLER &amp; LARSON, P.C.</v>
      </c>
      <c r="B92" s="5">
        <f>debit!A158</f>
        <v>42732</v>
      </c>
      <c r="C92" s="4" t="str">
        <f>debit!B158</f>
        <v>XP16006017-USHSM_A</v>
      </c>
      <c r="D92" s="4" t="str">
        <f>IF(ISERROR(FIND("Our", debit!C158)), debit!C158, LEFT(debit!C158, FIND("Our", debit!C158)-1))</f>
        <v>14100.0016CNWO</v>
      </c>
      <c r="E92" s="4" t="str">
        <f>IF((LEFT(debit!D158, 1) = "X"),CONCATENATE(MID(debit!D158,2,1),"20",MID(debit!D158,3,2),"-",MID(debit!D158,5,4)),LEFT(debit!D158,10))</f>
        <v>P2015-1116</v>
      </c>
      <c r="F92" s="4" t="str">
        <f>CONCATENATE(debit!E158," US$")</f>
        <v>282.85 US$</v>
      </c>
      <c r="G92" s="3"/>
    </row>
    <row r="93" spans="1:7">
      <c r="A93" s="4" t="str">
        <f>debit!J171</f>
        <v>HAMRE, SCHUMANN, MUELLER &amp; LARSON, P.C.</v>
      </c>
      <c r="B93" s="5">
        <f>debit!A171</f>
        <v>42661</v>
      </c>
      <c r="C93" s="4" t="str">
        <f>debit!B171</f>
        <v>XP16004728-USHSM_A</v>
      </c>
      <c r="D93" s="4" t="str">
        <f>IF(ISERROR(FIND("Our", debit!C171)), debit!C171, LEFT(debit!C171, FIND("Our", debit!C171)-1))</f>
        <v>14100.0014CNWO</v>
      </c>
      <c r="E93" s="4" t="str">
        <f>IF((LEFT(debit!D171, 1) = "X"),CONCATENATE(MID(debit!D171,2,1),"20",MID(debit!D171,3,2),"-",MID(debit!D171,5,4)),LEFT(debit!D171,10))</f>
        <v>P2016-1669</v>
      </c>
      <c r="F93" s="4" t="str">
        <f>CONCATENATE(debit!E171," US$")</f>
        <v>2251.31 US$</v>
      </c>
      <c r="G93" s="3"/>
    </row>
    <row r="94" spans="1:7">
      <c r="A94" s="4" t="str">
        <f>debit!J180</f>
        <v>HAMRE, SCHUMANN, MUELLER &amp; LARSON, P.C.</v>
      </c>
      <c r="B94" s="5">
        <f>debit!A180</f>
        <v>42620</v>
      </c>
      <c r="C94" s="4" t="str">
        <f>debit!B180</f>
        <v>XP16004036-USHSM_A</v>
      </c>
      <c r="D94" s="4" t="str">
        <f>IF(ISERROR(FIND("Our", debit!C180)), debit!C180, LEFT(debit!C180, FIND("Our", debit!C180)-1))</f>
        <v>20420.0358CNM1</v>
      </c>
      <c r="E94" s="4" t="str">
        <f>IF((LEFT(debit!D180, 1) = "X"),CONCATENATE(MID(debit!D180,2,1),"20",MID(debit!D180,3,2),"-",MID(debit!D180,5,4)),LEFT(debit!D180,10))</f>
        <v>P2016-1401</v>
      </c>
      <c r="F94" s="4" t="str">
        <f>CONCATENATE(debit!E180," US$")</f>
        <v>598.3 US$</v>
      </c>
      <c r="G94" s="3"/>
    </row>
    <row r="95" spans="1:7">
      <c r="A95" s="4" t="str">
        <f>debit!J181</f>
        <v>HAMRE, SCHUMANN, MUELLER &amp; LARSON, P.C.</v>
      </c>
      <c r="B95" s="5">
        <f>debit!A181</f>
        <v>42619</v>
      </c>
      <c r="C95" s="4" t="str">
        <f>debit!B181</f>
        <v>XP16004006-USHSM_A</v>
      </c>
      <c r="D95" s="4" t="str">
        <f>IF(ISERROR(FIND("Our", debit!C181)), debit!C181, LEFT(debit!C181, FIND("Our", debit!C181)-1))</f>
        <v>20424.0135CNWO</v>
      </c>
      <c r="E95" s="4" t="str">
        <f>IF((LEFT(debit!D181, 1) = "X"),CONCATENATE(MID(debit!D181,2,1),"20",MID(debit!D181,3,2),"-",MID(debit!D181,5,4)),LEFT(debit!D181,10))</f>
        <v>P2014-0730</v>
      </c>
      <c r="F95" s="4" t="str">
        <f>CONCATENATE(debit!E181," US$")</f>
        <v>567.54 US$</v>
      </c>
      <c r="G95" s="3"/>
    </row>
    <row r="96" spans="1:7">
      <c r="A96" s="4" t="str">
        <f>debit!J183</f>
        <v>HAMRE, SCHUMANN, MUELLER &amp; LARSON, P.C.</v>
      </c>
      <c r="B96" s="5">
        <f>debit!A183</f>
        <v>42618</v>
      </c>
      <c r="C96" s="4" t="str">
        <f>debit!B183</f>
        <v>XP16003984-USHSM_A</v>
      </c>
      <c r="D96" s="4" t="str">
        <f>IF(ISERROR(FIND("Our", debit!C183)), debit!C183, LEFT(debit!C183, FIND("Our", debit!C183)-1))</f>
        <v>20594.0002CNWO</v>
      </c>
      <c r="E96" s="4" t="str">
        <f>IF((LEFT(debit!D183, 1) = "X"),CONCATENATE(MID(debit!D183,2,1),"20",MID(debit!D183,3,2),"-",MID(debit!D183,5,4)),LEFT(debit!D183,10))</f>
        <v>P2013-0135</v>
      </c>
      <c r="F96" s="4" t="str">
        <f>CONCATENATE(debit!E183," US$")</f>
        <v>495.29 US$</v>
      </c>
      <c r="G96" s="3"/>
    </row>
    <row r="97" spans="1:7">
      <c r="A97" s="4" t="str">
        <f>debit!J186</f>
        <v>HAMRE, SCHUMANN, MUELLER &amp; LARSON, P.C.</v>
      </c>
      <c r="B97" s="5">
        <f>debit!A186</f>
        <v>42608</v>
      </c>
      <c r="C97" s="4" t="str">
        <f>debit!B186</f>
        <v>XP16003774-USHSM_A</v>
      </c>
      <c r="D97" s="4" t="str">
        <f>IF(ISERROR(FIND("Our", debit!C186)), debit!C186, LEFT(debit!C186, FIND("Our", debit!C186)-1))</f>
        <v>20420.0005CNWO</v>
      </c>
      <c r="E97" s="4" t="str">
        <f>IF((LEFT(debit!D186, 1) = "X"),CONCATENATE(MID(debit!D186,2,1),"20",MID(debit!D186,3,2),"-",MID(debit!D186,5,4)),LEFT(debit!D186,10))</f>
        <v>P2016-0228</v>
      </c>
      <c r="F97" s="4" t="str">
        <f>CONCATENATE(debit!E186," US$")</f>
        <v>588.34 US$</v>
      </c>
      <c r="G97" s="3"/>
    </row>
    <row r="98" spans="1:7">
      <c r="A98" s="4" t="str">
        <f>debit!J189</f>
        <v>HAMRE, SCHUMANN, MUELLER &amp; LARSON, P.C.</v>
      </c>
      <c r="B98" s="5">
        <f>debit!A189</f>
        <v>42578</v>
      </c>
      <c r="C98" s="4" t="str">
        <f>debit!B189</f>
        <v>XP16003224-USHSM_A</v>
      </c>
      <c r="D98" s="4" t="str">
        <f>IF(ISERROR(FIND("Our", debit!C189)), debit!C189, LEFT(debit!C189, FIND("Our", debit!C189)-1))</f>
        <v>20420.0004CNWO</v>
      </c>
      <c r="E98" s="4" t="str">
        <f>IF((LEFT(debit!D189, 1) = "X"),CONCATENATE(MID(debit!D189,2,1),"20",MID(debit!D189,3,2),"-",MID(debit!D189,5,4)),LEFT(debit!D189,10))</f>
        <v>P2015-1575</v>
      </c>
      <c r="F98" s="4" t="str">
        <f>CONCATENATE(debit!E189," US$")</f>
        <v>391.15 US$</v>
      </c>
      <c r="G98" s="3"/>
    </row>
    <row r="99" spans="1:7">
      <c r="A99" s="4" t="str">
        <f>debit!J204</f>
        <v>HANOL Intellectual Property and Law</v>
      </c>
      <c r="B99" s="5">
        <f>debit!A204</f>
        <v>42867</v>
      </c>
      <c r="C99" s="4" t="str">
        <f>debit!B204</f>
        <v>XP17002754-KRHIPL_A</v>
      </c>
      <c r="D99" s="4" t="str">
        <f>IF(ISERROR(FIND("Our", debit!C204)), debit!C204, LEFT(debit!C204, FIND("Our", debit!C204)-1))</f>
        <v>OPA14025-CN</v>
      </c>
      <c r="E99" s="4" t="str">
        <f>IF((LEFT(debit!D204, 1) = "X"),CONCATENATE(MID(debit!D204,2,1),"20",MID(debit!D204,3,2),"-",MID(debit!D204,5,4)),LEFT(debit!D204,10))</f>
        <v>P2015-1057</v>
      </c>
      <c r="F99" s="4" t="str">
        <f>CONCATENATE(debit!E204," US$")</f>
        <v>888.68 US$</v>
      </c>
      <c r="G99" s="3"/>
    </row>
    <row r="100" spans="1:7">
      <c r="A100" s="4" t="str">
        <f>debit!J224</f>
        <v>Kilpatrick Townsend &amp; Stockton LLP</v>
      </c>
      <c r="B100" s="5">
        <f>debit!A224</f>
        <v>42838</v>
      </c>
      <c r="C100" s="4" t="str">
        <f>debit!B224</f>
        <v>XP17002066-USKTS_A</v>
      </c>
      <c r="D100" s="4" t="str">
        <f>IF(ISERROR(FIND("Our", debit!C224)), debit!C224, LEFT(debit!C224, FIND("Our", debit!C224)-1))</f>
        <v>079445-1030696 (000630CN)</v>
      </c>
      <c r="E100" s="4" t="str">
        <f>IF((LEFT(debit!D224, 1) = "X"),CONCATENATE(MID(debit!D224,2,1),"20",MID(debit!D224,3,2),"-",MID(debit!D224,5,4)),LEFT(debit!D224,10))</f>
        <v>P2016-1941</v>
      </c>
      <c r="F100" s="4" t="str">
        <f>CONCATENATE(debit!E224," US$")</f>
        <v>507.35 US$</v>
      </c>
      <c r="G100" s="3"/>
    </row>
    <row r="101" spans="1:7">
      <c r="A101" s="4" t="str">
        <f>debit!J257</f>
        <v>LAVOIX INTELLECTUAL PROPERTY LAW</v>
      </c>
      <c r="B101" s="5">
        <f>debit!A257</f>
        <v>42874</v>
      </c>
      <c r="C101" s="4" t="str">
        <f>debit!B257</f>
        <v>XP17002907-FRLAV_A</v>
      </c>
      <c r="D101" s="4" t="str">
        <f>IF(ISERROR(FIND("Our", debit!C257)), debit!C257, LEFT(debit!C257, FIND("Our", debit!C257)-1))</f>
        <v>BET 15P0043 (IH/EMO)</v>
      </c>
      <c r="E101" s="4" t="str">
        <f>IF((LEFT(debit!D257, 1) = "X"),CONCATENATE(MID(debit!D257,2,1),"20",MID(debit!D257,3,2),"-",MID(debit!D257,5,4)),LEFT(debit!D257,10))</f>
        <v>P2015-0248</v>
      </c>
      <c r="F101" s="4" t="str">
        <f>CONCATENATE(debit!E257," US$")</f>
        <v>782.93 US$</v>
      </c>
      <c r="G101" s="3"/>
    </row>
    <row r="102" spans="1:7">
      <c r="A102" s="4" t="str">
        <f>debit!J355</f>
        <v>SOCIETÀ ITALIANA BREVETTI S.p.A.</v>
      </c>
      <c r="B102" s="5">
        <f>debit!A355</f>
        <v>42895</v>
      </c>
      <c r="C102" s="4" t="str">
        <f>debit!B355</f>
        <v>XP17003360-ITSIB_A</v>
      </c>
      <c r="D102" s="4" t="str">
        <f>IF(ISERROR(FIND("Our", debit!C355)), debit!C355, LEFT(debit!C355, FIND("Our", debit!C355)-1))</f>
        <v>BX3202R/RCGE/rmn</v>
      </c>
      <c r="E102" s="4" t="str">
        <f>IF((LEFT(debit!D355, 1) = "X"),CONCATENATE(MID(debit!D355,2,1),"20",MID(debit!D355,3,2),"-",MID(debit!D355,5,4)),LEFT(debit!D355,10))</f>
        <v>P2015-0975</v>
      </c>
      <c r="F102" s="4" t="str">
        <f>CONCATENATE(debit!E355," US$")</f>
        <v>719.11 US$</v>
      </c>
      <c r="G102" s="3"/>
    </row>
    <row r="103" spans="1:7">
      <c r="A103" s="4" t="str">
        <f>debit!J356</f>
        <v>SOCIETÀ ITALIANA BREVETTI S.p.A.</v>
      </c>
      <c r="B103" s="5">
        <f>debit!A356</f>
        <v>42871</v>
      </c>
      <c r="C103" s="4" t="str">
        <f>debit!B356</f>
        <v>XP17002809-ITSIB_A</v>
      </c>
      <c r="D103" s="4" t="str">
        <f>IF(ISERROR(FIND("Our", debit!C356)), debit!C356, LEFT(debit!C356, FIND("Our", debit!C356)-1))</f>
        <v>BX4304M</v>
      </c>
      <c r="E103" s="4" t="str">
        <f>IF((LEFT(debit!D356, 1) = "X"),CONCATENATE(MID(debit!D356,2,1),"20",MID(debit!D356,3,2),"-",MID(debit!D356,5,4)),LEFT(debit!D356,10))</f>
        <v>P2015-1632</v>
      </c>
      <c r="F103" s="4" t="str">
        <f>CONCATENATE(debit!E356," US$")</f>
        <v>494.89 US$</v>
      </c>
      <c r="G103" s="3"/>
    </row>
    <row r="104" spans="1:7">
      <c r="A104" s="4" t="str">
        <f>debit!J128</f>
        <v>HAMRE, SCHUMANN, MUELLER &amp; LARSON, P.C.</v>
      </c>
      <c r="B104" s="5">
        <f>debit!A128</f>
        <v>42859</v>
      </c>
      <c r="C104" s="4" t="str">
        <f>debit!B128</f>
        <v>XP17002539-USHSM_A</v>
      </c>
      <c r="D104" s="4" t="str">
        <f>IF(ISERROR(FIND("Our", debit!C128)), debit!C128, LEFT(debit!C128, FIND("Our", debit!C128)-1))</f>
        <v>20424.0089CNWO</v>
      </c>
      <c r="E104" s="4" t="str">
        <f>IF((LEFT(debit!D128, 1) = "X"),CONCATENATE(MID(debit!D128,2,1),"20",MID(debit!D128,3,2),"-",MID(debit!D128,5,4)),LEFT(debit!D128,10))</f>
        <v>P2015-0439</v>
      </c>
      <c r="F104" s="4" t="str">
        <f>CONCATENATE(debit!E128," US$")</f>
        <v>460.02 US$</v>
      </c>
      <c r="G104" s="3"/>
    </row>
    <row r="105" spans="1:7">
      <c r="A105" s="4" t="str">
        <f>debit!J182</f>
        <v>HAMRE, SCHUMANN, MUELLER &amp; LARSON, P.C.</v>
      </c>
      <c r="B105" s="5">
        <f>debit!A182</f>
        <v>42618</v>
      </c>
      <c r="C105" s="4" t="str">
        <f>debit!B182</f>
        <v>XP16003989-USHSM_A</v>
      </c>
      <c r="D105" s="4" t="str">
        <f>IF(ISERROR(FIND("Our", debit!C182)), debit!C182, LEFT(debit!C182, FIND("Our", debit!C182)-1))</f>
        <v xml:space="preserve">20309.0002CNWO </v>
      </c>
      <c r="E105" s="4" t="str">
        <f>IF((LEFT(debit!D182, 1) = "X"),CONCATENATE(MID(debit!D182,2,1),"20",MID(debit!D182,3,2),"-",MID(debit!D182,5,4)),LEFT(debit!D182,10))</f>
        <v>P2012-1220</v>
      </c>
      <c r="F105" s="4" t="str">
        <f>CONCATENATE(debit!E182," US$")</f>
        <v>495.29 US$</v>
      </c>
      <c r="G105" s="3"/>
    </row>
    <row r="106" spans="1:7">
      <c r="A106" s="4" t="str">
        <f>debit!J193</f>
        <v>HAMRE, SCHUMANN, MUELLER &amp; LARSON, P.C.</v>
      </c>
      <c r="B106" s="5">
        <f>debit!A193</f>
        <v>42571</v>
      </c>
      <c r="C106" s="4" t="str">
        <f>debit!B193</f>
        <v>XP16003078-USHSM_A</v>
      </c>
      <c r="D106" s="4" t="str">
        <f>IF(ISERROR(FIND("Our", debit!C193)), debit!C193, LEFT(debit!C193, FIND("Our", debit!C193)-1))</f>
        <v>20424.0219CNM1</v>
      </c>
      <c r="E106" s="4" t="str">
        <f>IF((LEFT(debit!D193, 1) = "X"),CONCATENATE(MID(debit!D193,2,1),"20",MID(debit!D193,3,2),"-",MID(debit!D193,5,4)),LEFT(debit!D193,10))</f>
        <v>P2015-1637</v>
      </c>
      <c r="F106" s="4" t="str">
        <f>CONCATENATE(debit!E193," US$")</f>
        <v>366.31 US$</v>
      </c>
      <c r="G106" s="3"/>
    </row>
    <row r="107" spans="1:7">
      <c r="A107" s="4" t="str">
        <f>debit!J220</f>
        <v>KAGAN BINDER PLLC</v>
      </c>
      <c r="B107" s="5">
        <f>debit!A220</f>
        <v>42845</v>
      </c>
      <c r="C107" s="4" t="str">
        <f>debit!B220</f>
        <v>XP17002215-USKB_A</v>
      </c>
      <c r="D107" s="4" t="str">
        <f>IF(ISERROR(FIND("Our", debit!C220)), debit!C220, LEFT(debit!C220, FIND("Our", debit!C220)-1))</f>
        <v>CEL0003/CN/3</v>
      </c>
      <c r="E107" s="4" t="str">
        <f>IF((LEFT(debit!D220, 1) = "X"),CONCATENATE(MID(debit!D220,2,1),"20",MID(debit!D220,3,2),"-",MID(debit!D220,5,4)),LEFT(debit!D220,10))</f>
        <v>P2014-1708</v>
      </c>
      <c r="F107" s="4" t="str">
        <f>CONCATENATE(debit!E220," US$")</f>
        <v>481.27 US$</v>
      </c>
      <c r="G107" s="3"/>
    </row>
    <row r="108" spans="1:7">
      <c r="A108" s="4" t="str">
        <f>debit!J284</f>
        <v>MEWBURN ELLIS LLP</v>
      </c>
      <c r="B108" s="5">
        <f>debit!A284</f>
        <v>42912</v>
      </c>
      <c r="C108" s="4" t="str">
        <f>debit!B284</f>
        <v>XP17003759-GBME_A</v>
      </c>
      <c r="D108" s="4" t="str">
        <f>IF(ISERROR(FIND("Our", debit!C284)), debit!C284, LEFT(debit!C284, FIND("Our", debit!C284)-1))</f>
        <v>RIC/FP7277254</v>
      </c>
      <c r="E108" s="4" t="str">
        <f>IF((LEFT(debit!D284, 1) = "X"),CONCATENATE(MID(debit!D284,2,1),"20",MID(debit!D284,3,2),"-",MID(debit!D284,5,4)),LEFT(debit!D284,10))</f>
        <v>P2017-0903</v>
      </c>
      <c r="F108" s="4" t="str">
        <f>CONCATENATE(debit!E284," US$")</f>
        <v>7605.57 US$</v>
      </c>
      <c r="G108" s="3"/>
    </row>
    <row r="109" spans="1:7">
      <c r="A109" s="4" t="str">
        <f>debit!J315</f>
        <v>Morrison &amp; Foerster, LLP</v>
      </c>
      <c r="B109" s="5">
        <f>debit!A315</f>
        <v>42892</v>
      </c>
      <c r="C109" s="4" t="str">
        <f>debit!B315</f>
        <v>XP17003260-USMF_A</v>
      </c>
      <c r="D109" s="4" t="str">
        <f>IF(ISERROR(FIND("Our", debit!C315)), debit!C315, LEFT(debit!C315, FIND("Our", debit!C315)-1))</f>
        <v>77894-20027.43</v>
      </c>
      <c r="E109" s="4" t="str">
        <f>IF((LEFT(debit!D315, 1) = "X"),CONCATENATE(MID(debit!D315,2,1),"20",MID(debit!D315,3,2),"-",MID(debit!D315,5,4)),LEFT(debit!D315,10))</f>
        <v>P2015-0983</v>
      </c>
      <c r="F109" s="4" t="str">
        <f>CONCATENATE(debit!E315," US$")</f>
        <v>500.59 US$</v>
      </c>
      <c r="G109" s="3"/>
    </row>
    <row r="110" spans="1:7">
      <c r="A110" s="4" t="str">
        <f>debit!J16</f>
        <v>Cabinet Laurent &amp; Charras</v>
      </c>
      <c r="B110" s="5">
        <f>debit!A16</f>
        <v>42886</v>
      </c>
      <c r="C110" s="4" t="str">
        <f>debit!B16</f>
        <v>XP17003137-FRLC_A</v>
      </c>
      <c r="D110" s="4" t="str">
        <f>IF(ISERROR(FIND("Our", debit!C16)), debit!C16, LEFT(debit!C16, FIND("Our", debit!C16)-1))</f>
        <v>T131-B-35658 CN</v>
      </c>
      <c r="E110" s="4" t="str">
        <f>IF((LEFT(debit!D16, 1) = "X"),CONCATENATE(MID(debit!D16,2,1),"20",MID(debit!D16,3,2),"-",MID(debit!D16,5,4)),LEFT(debit!D16,10))</f>
        <v>P2015-0160</v>
      </c>
      <c r="F110" s="4" t="str">
        <f>CONCATENATE(debit!E16," US$")</f>
        <v>428.11 US$</v>
      </c>
      <c r="G110" s="3"/>
    </row>
    <row r="111" spans="1:7">
      <c r="A111" s="4" t="str">
        <f>debit!J90</f>
        <v>Foley &amp; Lardner LLP</v>
      </c>
      <c r="B111" s="5">
        <f>debit!A90</f>
        <v>42857</v>
      </c>
      <c r="C111" s="4" t="str">
        <f>debit!B90</f>
        <v>XP17002450-USFL_A</v>
      </c>
      <c r="D111" s="4" t="str">
        <f>IF(ISERROR(FIND("Our", debit!C90)), debit!C90, LEFT(debit!C90, FIND("Our", debit!C90)-1))</f>
        <v>106389-4392</v>
      </c>
      <c r="E111" s="4" t="str">
        <f>IF((LEFT(debit!D90, 1) = "X"),CONCATENATE(MID(debit!D90,2,1),"20",MID(debit!D90,3,2),"-",MID(debit!D90,5,4)),LEFT(debit!D90,10))</f>
        <v>P2017-0542</v>
      </c>
      <c r="F111" s="4" t="str">
        <f>CONCATENATE(debit!E90," US$")</f>
        <v>1926.4 US$</v>
      </c>
      <c r="G111" s="3"/>
    </row>
    <row r="112" spans="1:7">
      <c r="A112" s="4" t="str">
        <f>debit!J130</f>
        <v>HAMRE, SCHUMANN, MUELLER &amp; LARSON, P.C.</v>
      </c>
      <c r="B112" s="5">
        <f>debit!A130</f>
        <v>42853</v>
      </c>
      <c r="C112" s="4" t="str">
        <f>debit!B130</f>
        <v>XP17002419-USHSM_A</v>
      </c>
      <c r="D112" s="4" t="str">
        <f>IF(ISERROR(FIND("Our", debit!C130)), debit!C130, LEFT(debit!C130, FIND("Our", debit!C130)-1))</f>
        <v>20424.0272CNWM</v>
      </c>
      <c r="E112" s="4" t="str">
        <f>IF((LEFT(debit!D130, 1) = "X"),CONCATENATE(MID(debit!D130,2,1),"20",MID(debit!D130,3,2),"-",MID(debit!D130,5,4)),LEFT(debit!D130,10))</f>
        <v>P2017-0771</v>
      </c>
      <c r="F112" s="4" t="str">
        <f>CONCATENATE(debit!E130," US$")</f>
        <v>1280.37 US$</v>
      </c>
      <c r="G112" s="3"/>
    </row>
    <row r="113" spans="1:7">
      <c r="A113" s="4" t="str">
        <f>debit!J150</f>
        <v>HAMRE, SCHUMANN, MUELLER &amp; LARSON, P.C.</v>
      </c>
      <c r="B113" s="5">
        <f>debit!A150</f>
        <v>42782</v>
      </c>
      <c r="C113" s="4" t="str">
        <f>debit!B150</f>
        <v>XP17000964-USHSM_A</v>
      </c>
      <c r="D113" s="4" t="str">
        <f>IF(ISERROR(FIND("Our", debit!C150)), debit!C150, LEFT(debit!C150, FIND("Our", debit!C150)-1))</f>
        <v>20424.0287CNM1</v>
      </c>
      <c r="E113" s="4" t="str">
        <f>IF((LEFT(debit!D150, 1) = "X"),CONCATENATE(MID(debit!D150,2,1),"20",MID(debit!D150,3,2),"-",MID(debit!D150,5,4)),LEFT(debit!D150,10))</f>
        <v>P2017-0117</v>
      </c>
      <c r="F113" s="4" t="str">
        <f>CONCATENATE(debit!E150," US$")</f>
        <v>63.13 US$</v>
      </c>
      <c r="G113" s="3"/>
    </row>
    <row r="114" spans="1:7">
      <c r="A114" s="4" t="str">
        <f>debit!J200</f>
        <v>HANOL Intellectual Property and Law</v>
      </c>
      <c r="B114" s="5">
        <f>debit!A200</f>
        <v>42895</v>
      </c>
      <c r="C114" s="4" t="str">
        <f>debit!B200</f>
        <v>XP17003359-KRHIPL_A</v>
      </c>
      <c r="D114" s="4" t="str">
        <f>IF(ISERROR(FIND("Our", debit!C200)), debit!C200, LEFT(debit!C200, FIND("Our", debit!C200)-1))</f>
        <v>OPA14193-CN</v>
      </c>
      <c r="E114" s="4" t="str">
        <f>IF((LEFT(debit!D200, 1) = "X"),CONCATENATE(MID(debit!D200,2,1),"20",MID(debit!D200,3,2),"-",MID(debit!D200,5,4)),LEFT(debit!D200,10))</f>
        <v>P2015-1286</v>
      </c>
      <c r="F114" s="4" t="str">
        <f>CONCATENATE(debit!E200," US$")</f>
        <v>687 US$</v>
      </c>
      <c r="G114" s="3"/>
    </row>
    <row r="115" spans="1:7">
      <c r="A115" s="4" t="str">
        <f>debit!J218</f>
        <v>KAGAN BINDER PLLC</v>
      </c>
      <c r="B115" s="5">
        <f>debit!A218</f>
        <v>42892</v>
      </c>
      <c r="C115" s="4" t="str">
        <f>debit!B218</f>
        <v>XP17003262-USKB_A</v>
      </c>
      <c r="D115" s="4" t="str">
        <f>IF(ISERROR(FIND("Our", debit!C218)), debit!C218, LEFT(debit!C218, FIND("Our", debit!C218)-1))</f>
        <v>CEL0004/CN/2</v>
      </c>
      <c r="E115" s="4" t="str">
        <f>IF((LEFT(debit!D218, 1) = "X"),CONCATENATE(MID(debit!D218,2,1),"20",MID(debit!D218,3,2),"-",MID(debit!D218,5,4)),LEFT(debit!D218,10))</f>
        <v>P2014-1142</v>
      </c>
      <c r="F115" s="4" t="str">
        <f>CONCATENATE(debit!E218," US$")</f>
        <v>609.25 US$</v>
      </c>
      <c r="G115" s="3"/>
    </row>
    <row r="116" spans="1:7">
      <c r="A116" s="4" t="str">
        <f>debit!J246</f>
        <v>KUZUWA &amp; PARTNERS</v>
      </c>
      <c r="B116" s="5">
        <f>debit!A246</f>
        <v>42864</v>
      </c>
      <c r="C116" s="4" t="str">
        <f>debit!B246</f>
        <v>XP17002624-JPKP_A</v>
      </c>
      <c r="D116" s="4" t="str">
        <f>IF(ISERROR(FIND("Our", debit!C246)), debit!C246, LEFT(debit!C246, FIND("Our", debit!C246)-1))</f>
        <v>F2870BGxp/SZat/CN</v>
      </c>
      <c r="E116" s="4" t="str">
        <f>IF((LEFT(debit!D246, 1) = "X"),CONCATENATE(MID(debit!D246,2,1),"20",MID(debit!D246,3,2),"-",MID(debit!D246,5,4)),LEFT(debit!D246,10))</f>
        <v>P2017-0285</v>
      </c>
      <c r="F116" s="4" t="str">
        <f>CONCATENATE(debit!E246," US$")</f>
        <v>70.69 US$</v>
      </c>
      <c r="G116" s="3"/>
    </row>
    <row r="117" spans="1:7">
      <c r="A117" s="4" t="str">
        <f>debit!J48</f>
        <v>Cabinet Laurent &amp; Charras</v>
      </c>
      <c r="B117" s="5">
        <f>debit!A48</f>
        <v>42655</v>
      </c>
      <c r="C117" s="4" t="str">
        <f>debit!B48</f>
        <v>XP16004553-FRLC_A</v>
      </c>
      <c r="D117" s="4" t="str">
        <f>IF(ISERROR(FIND("Our", debit!C48)), debit!C48, LEFT(debit!C48, FIND("Our", debit!C48)-1))</f>
        <v>C289-B-37823 CN</v>
      </c>
      <c r="E117" s="4" t="str">
        <f>IF((LEFT(debit!D48, 1) = "X"),CONCATENATE(MID(debit!D48,2,1),"20",MID(debit!D48,3,2),"-",MID(debit!D48,5,4)),LEFT(debit!D48,10))</f>
        <v>P2014-1718</v>
      </c>
      <c r="F117" s="4" t="str">
        <f>CONCATENATE(debit!E48," US$")</f>
        <v>152.47 US$</v>
      </c>
      <c r="G117" s="3"/>
    </row>
    <row r="118" spans="1:7">
      <c r="A118" s="4" t="str">
        <f>debit!J57</f>
        <v>FISH &amp; RICHARDSON P.C.</v>
      </c>
      <c r="B118" s="5">
        <f>debit!A57</f>
        <v>42886</v>
      </c>
      <c r="C118" s="4" t="str">
        <f>debit!B57</f>
        <v>XP17003131-USFR_A</v>
      </c>
      <c r="D118" s="4" t="str">
        <f>IF(ISERROR(FIND("Our", debit!C57)), debit!C57, LEFT(debit!C57, FIND("Our", debit!C57)-1))</f>
        <v>41681-0003CN1</v>
      </c>
      <c r="E118" s="4" t="str">
        <f>IF((LEFT(debit!D57, 1) = "X"),CONCATENATE(MID(debit!D57,2,1),"20",MID(debit!D57,3,2),"-",MID(debit!D57,5,4)),LEFT(debit!D57,10))</f>
        <v>P2015-0518</v>
      </c>
      <c r="F118" s="4" t="str">
        <f>CONCATENATE(debit!E57," US$")</f>
        <v>174.46 US$</v>
      </c>
      <c r="G118" s="3"/>
    </row>
    <row r="119" spans="1:7">
      <c r="A119" s="4" t="str">
        <f>debit!J77</f>
        <v>Foley &amp; Lardner LLP</v>
      </c>
      <c r="B119" s="5">
        <f>debit!A77</f>
        <v>42873</v>
      </c>
      <c r="C119" s="4" t="str">
        <f>debit!B77</f>
        <v>XP17002881-USFL_A</v>
      </c>
      <c r="D119" s="4" t="str">
        <f>IF(ISERROR(FIND("Our", debit!C77)), debit!C77, LEFT(debit!C77, FIND("Our", debit!C77)-1))</f>
        <v>106389-4496</v>
      </c>
      <c r="E119" s="4" t="str">
        <f>IF((LEFT(debit!D77, 1) = "X"),CONCATENATE(MID(debit!D77,2,1),"20",MID(debit!D77,3,2),"-",MID(debit!D77,5,4)),LEFT(debit!D77,10))</f>
        <v>P2017-0353</v>
      </c>
      <c r="F119" s="4" t="str">
        <f>CONCATENATE(debit!E77," US$")</f>
        <v>62.98 US$</v>
      </c>
      <c r="G119" s="3"/>
    </row>
    <row r="120" spans="1:7">
      <c r="A120" s="4" t="str">
        <f>debit!J86</f>
        <v>Foley &amp; Lardner LLP</v>
      </c>
      <c r="B120" s="5">
        <f>debit!A86</f>
        <v>42858</v>
      </c>
      <c r="C120" s="4" t="str">
        <f>debit!B86</f>
        <v>XP17002482-USFL_A</v>
      </c>
      <c r="D120" s="4" t="str">
        <f>IF(ISERROR(FIND("Our", debit!C86)), debit!C86, LEFT(debit!C86, FIND("Our", debit!C86)-1))</f>
        <v>106389-3691</v>
      </c>
      <c r="E120" s="4" t="str">
        <f>IF((LEFT(debit!D86, 1) = "X"),CONCATENATE(MID(debit!D86,2,1),"20",MID(debit!D86,3,2),"-",MID(debit!D86,5,4)),LEFT(debit!D86,10))</f>
        <v>P2015-0877</v>
      </c>
      <c r="F120" s="4" t="str">
        <f>CONCATENATE(debit!E86," US$")</f>
        <v>285.07 US$</v>
      </c>
      <c r="G120" s="3"/>
    </row>
    <row r="121" spans="1:7">
      <c r="A121" s="4" t="str">
        <f>debit!J97</f>
        <v>Foley &amp; Lardner LLP</v>
      </c>
      <c r="B121" s="5">
        <f>debit!A97</f>
        <v>42584</v>
      </c>
      <c r="C121" s="4" t="str">
        <f>debit!B97</f>
        <v>XP16003304-USFL_A</v>
      </c>
      <c r="D121" s="4" t="str">
        <f>IF(ISERROR(FIND("Our", debit!C97)), debit!C97, LEFT(debit!C97, FIND("Our", debit!C97)-1))</f>
        <v>111423-1171</v>
      </c>
      <c r="E121" s="4" t="str">
        <f>IF((LEFT(debit!D97, 1) = "X"),CONCATENATE(MID(debit!D97,2,1),"20",MID(debit!D97,3,2),"-",MID(debit!D97,5,4)),LEFT(debit!D97,10))</f>
        <v>P2016-1149</v>
      </c>
      <c r="F121" s="4" t="str">
        <f>CONCATENATE(debit!E97," US$")</f>
        <v>3129.55 US$</v>
      </c>
      <c r="G121" s="3"/>
    </row>
    <row r="122" spans="1:7">
      <c r="A122" s="4" t="str">
        <f>debit!J124</f>
        <v>HAMRE, SCHUMANN, MUELLER &amp; LARSON, P.C.</v>
      </c>
      <c r="B122" s="5">
        <f>debit!A124</f>
        <v>42866</v>
      </c>
      <c r="C122" s="4" t="str">
        <f>debit!B124</f>
        <v>XP17002674-USHSM_A</v>
      </c>
      <c r="D122" s="4" t="str">
        <f>IF(ISERROR(FIND("Our", debit!C124)), debit!C124, LEFT(debit!C124, FIND("Our", debit!C124)-1))</f>
        <v>20424.0314CNU1</v>
      </c>
      <c r="E122" s="4" t="str">
        <f>IF((LEFT(debit!D124, 1) = "X"),CONCATENATE(MID(debit!D124,2,1),"20",MID(debit!D124,3,2),"-",MID(debit!D124,5,4)),LEFT(debit!D124,10))</f>
        <v>P2017-0992</v>
      </c>
      <c r="F122" s="4" t="str">
        <f>CONCATENATE(debit!E124," US$")</f>
        <v>3048.99 US$</v>
      </c>
      <c r="G122" s="3"/>
    </row>
    <row r="123" spans="1:7">
      <c r="A123" s="4" t="str">
        <f>debit!J151</f>
        <v>HAMRE, SCHUMANN, MUELLER &amp; LARSON, P.C.</v>
      </c>
      <c r="B123" s="5">
        <f>debit!A151</f>
        <v>42779</v>
      </c>
      <c r="C123" s="4" t="str">
        <f>debit!B151</f>
        <v>XP17000909-USHSM_A</v>
      </c>
      <c r="D123" s="4" t="str">
        <f>IF(ISERROR(FIND("Our", debit!C151)), debit!C151, LEFT(debit!C151, FIND("Our", debit!C151)-1))</f>
        <v>20424.0056CNWO</v>
      </c>
      <c r="E123" s="4" t="str">
        <f>IF((LEFT(debit!D151, 1) = "X"),CONCATENATE(MID(debit!D151,2,1),"20",MID(debit!D151,3,2),"-",MID(debit!D151,5,4)),LEFT(debit!D151,10))</f>
        <v>P2015-0465</v>
      </c>
      <c r="F123" s="4" t="str">
        <f>CONCATENATE(debit!E151," US$")</f>
        <v>480.19 US$</v>
      </c>
      <c r="G123" s="3"/>
    </row>
    <row r="124" spans="1:7">
      <c r="A124" s="4" t="str">
        <f>debit!J170</f>
        <v>HAMRE, SCHUMANN, MUELLER &amp; LARSON, P.C.</v>
      </c>
      <c r="B124" s="5">
        <f>debit!A170</f>
        <v>42670</v>
      </c>
      <c r="C124" s="4" t="str">
        <f>debit!B170</f>
        <v>XP16004855-USHSM_A</v>
      </c>
      <c r="D124" s="4" t="str">
        <f>IF(ISERROR(FIND("Our", debit!C170)), debit!C170, LEFT(debit!C170, FIND("Our", debit!C170)-1))</f>
        <v>20424.0264CNM1</v>
      </c>
      <c r="E124" s="4" t="str">
        <f>IF((LEFT(debit!D170, 1) = "X"),CONCATENATE(MID(debit!D170,2,1),"20",MID(debit!D170,3,2),"-",MID(debit!D170,5,4)),LEFT(debit!D170,10))</f>
        <v>P2016-0009</v>
      </c>
      <c r="F124" s="4" t="str">
        <f>CONCATENATE(debit!E170," US$")</f>
        <v>362.2 US$</v>
      </c>
      <c r="G124" s="3"/>
    </row>
    <row r="125" spans="1:7">
      <c r="A125" s="4" t="str">
        <f>debit!J188</f>
        <v>HAMRE, SCHUMANN, MUELLER &amp; LARSON, P.C.</v>
      </c>
      <c r="B125" s="5">
        <f>debit!A188</f>
        <v>42578</v>
      </c>
      <c r="C125" s="4" t="str">
        <f>debit!B188</f>
        <v>XP16003226-USHSM_A</v>
      </c>
      <c r="D125" s="4" t="str">
        <f>IF(ISERROR(FIND("Our", debit!C188)), debit!C188, LEFT(debit!C188, FIND("Our", debit!C188)-1))</f>
        <v>14100.0017CNWO</v>
      </c>
      <c r="E125" s="4" t="str">
        <f>IF((LEFT(debit!D188, 1) = "X"),CONCATENATE(MID(debit!D188,2,1),"20",MID(debit!D188,3,2),"-",MID(debit!D188,5,4)),LEFT(debit!D188,10))</f>
        <v>P2016-1051</v>
      </c>
      <c r="F125" s="4" t="str">
        <f>CONCATENATE(debit!E188," US$")</f>
        <v>2553.64 US$</v>
      </c>
      <c r="G125" s="3"/>
    </row>
    <row r="126" spans="1:7">
      <c r="A126" s="4" t="str">
        <f>debit!J198</f>
        <v>HAMRE, SCHUMANN, MUELLER &amp; LARSON, P.C.</v>
      </c>
      <c r="B126" s="5">
        <f>debit!A198</f>
        <v>42542</v>
      </c>
      <c r="C126" s="4" t="str">
        <f>debit!B198</f>
        <v>XP16002658-USHSM_A</v>
      </c>
      <c r="D126" s="4" t="str">
        <f>IF(ISERROR(FIND("Our", debit!C198)), debit!C198, LEFT(debit!C198, FIND("Our", debit!C198)-1))</f>
        <v>20420.0237CNWO</v>
      </c>
      <c r="E126" s="4" t="str">
        <f>IF((LEFT(debit!D198, 1) = "X"),CONCATENATE(MID(debit!D198,2,1),"20",MID(debit!D198,3,2),"-",MID(debit!D198,5,4)),LEFT(debit!D198,10))</f>
        <v>P2014-0893</v>
      </c>
      <c r="F126" s="4" t="str">
        <f>CONCATENATE(debit!E198," US$")</f>
        <v>503.39 US$</v>
      </c>
      <c r="G126" s="3"/>
    </row>
    <row r="127" spans="1:7">
      <c r="A127" s="4" t="str">
        <f>debit!J199</f>
        <v>HANNA MOORE &amp; CURLEY</v>
      </c>
      <c r="B127" s="5">
        <f>debit!A199</f>
        <v>42886</v>
      </c>
      <c r="C127" s="4" t="str">
        <f>debit!B199</f>
        <v>XP17003134-IEHMC_A</v>
      </c>
      <c r="D127" s="4" t="str">
        <f>IF(ISERROR(FIND("Our", debit!C199)), debit!C199, LEFT(debit!C199, FIND("Our", debit!C199)-1))</f>
        <v>T27-1522-01CN</v>
      </c>
      <c r="E127" s="4" t="str">
        <f>IF((LEFT(debit!D199, 1) = "X"),CONCATENATE(MID(debit!D199,2,1),"20",MID(debit!D199,3,2),"-",MID(debit!D199,5,4)),LEFT(debit!D199,10))</f>
        <v>P2015-1371</v>
      </c>
      <c r="F127" s="4" t="str">
        <f>CONCATENATE(debit!E199," US$")</f>
        <v>174.46 US$</v>
      </c>
      <c r="G127" s="3"/>
    </row>
    <row r="128" spans="1:7">
      <c r="A128" s="4" t="str">
        <f>debit!J239</f>
        <v>KUZUWA &amp; PARTNERS</v>
      </c>
      <c r="B128" s="5">
        <f>debit!A239</f>
        <v>42916</v>
      </c>
      <c r="C128" s="4" t="str">
        <f>debit!B239</f>
        <v>XP17003831-JPKP_A</v>
      </c>
      <c r="D128" s="4" t="str">
        <f>IF(ISERROR(FIND("Our", debit!C239)), debit!C239, LEFT(debit!C239, FIND("Our", debit!C239)-1))</f>
        <v>PCT2777MExp/MTah/CN</v>
      </c>
      <c r="E128" s="4" t="str">
        <f>IF((LEFT(debit!D239, 1) = "X"),CONCATENATE(MID(debit!D239,2,1),"20",MID(debit!D239,3,2),"-",MID(debit!D239,5,4)),LEFT(debit!D239,10))</f>
        <v>P2016-2019</v>
      </c>
      <c r="F128" s="4" t="str">
        <f>CONCATENATE(debit!E239," US$")</f>
        <v>527.75 US$</v>
      </c>
      <c r="G128" s="3"/>
    </row>
    <row r="129" spans="1:7">
      <c r="A129" s="4" t="str">
        <f>debit!J241</f>
        <v>KUZUWA &amp; PARTNERS</v>
      </c>
      <c r="B129" s="5">
        <f>debit!A241</f>
        <v>42895</v>
      </c>
      <c r="C129" s="4" t="str">
        <f>debit!B241</f>
        <v>XP17003361-JPKP_A</v>
      </c>
      <c r="D129" s="4" t="str">
        <f>IF(ISERROR(FIND("Our", debit!C241)), debit!C241, LEFT(debit!C241, FIND("Our", debit!C241)-1))</f>
        <v>PCT2751DNxp/YNyi/CN</v>
      </c>
      <c r="E129" s="4" t="str">
        <f>IF((LEFT(debit!D241, 1) = "X"),CONCATENATE(MID(debit!D241,2,1),"20",MID(debit!D241,3,2),"-",MID(debit!D241,5,4)),LEFT(debit!D241,10))</f>
        <v>P2017-1037</v>
      </c>
      <c r="F129" s="4" t="str">
        <f>CONCATENATE(debit!E241," US$")</f>
        <v>11562.97 US$</v>
      </c>
      <c r="G129" s="3"/>
    </row>
    <row r="130" spans="1:7">
      <c r="A130" s="4" t="str">
        <f>debit!J258</f>
        <v>LAVOIX INTELLECTUAL PROPERTY LAW</v>
      </c>
      <c r="B130" s="5">
        <f>debit!A258</f>
        <v>42810</v>
      </c>
      <c r="C130" s="4" t="str">
        <f>debit!B258</f>
        <v>XP17001550-FRLAV_A</v>
      </c>
      <c r="D130" s="4" t="str">
        <f>IF(ISERROR(FIND("Our", debit!C258)), debit!C258, LEFT(debit!C258, FIND("Our", debit!C258)-1))</f>
        <v>BET 15P0043 (IH/EMO)</v>
      </c>
      <c r="E130" s="4" t="str">
        <f>IF((LEFT(debit!D258, 1) = "X"),CONCATENATE(MID(debit!D258,2,1),"20",MID(debit!D258,3,2),"-",MID(debit!D258,5,4)),LEFT(debit!D258,10))</f>
        <v>P2015-0248</v>
      </c>
      <c r="F130" s="4" t="str">
        <f>CONCATENATE(debit!E258," US$")</f>
        <v>168.32 US$</v>
      </c>
      <c r="G130" s="3"/>
    </row>
    <row r="131" spans="1:7">
      <c r="A131" s="4" t="str">
        <f>debit!J268</f>
        <v>MAJUMDAR GLOBAL IP</v>
      </c>
      <c r="B131" s="5">
        <f>debit!A268</f>
        <v>42781</v>
      </c>
      <c r="C131" s="4" t="str">
        <f>debit!B268</f>
        <v>XP17000952-INMGIP_A</v>
      </c>
      <c r="D131" s="4" t="str">
        <f>IF(ISERROR(FIND("Our", debit!C268)), debit!C268, LEFT(debit!C268, FIND("Our", debit!C268)-1))</f>
        <v>Please Provide</v>
      </c>
      <c r="E131" s="4" t="str">
        <f>IF((LEFT(debit!D268, 1) = "X"),CONCATENATE(MID(debit!D268,2,1),"20",MID(debit!D268,3,2),"-",MID(debit!D268,5,4)),LEFT(debit!D268,10))</f>
        <v>D2016-1198</v>
      </c>
      <c r="F131" s="4" t="str">
        <f>CONCATENATE(debit!E268," US$")</f>
        <v>2230.13 US$</v>
      </c>
      <c r="G131" s="3"/>
    </row>
    <row r="132" spans="1:7">
      <c r="A132" s="4" t="str">
        <f>debit!J270</f>
        <v>MARK &amp; PAT ADVICE, LLC</v>
      </c>
      <c r="B132" s="5">
        <f>debit!A270</f>
        <v>42180</v>
      </c>
      <c r="C132" s="4" t="str">
        <f>debit!B270</f>
        <v>XP15002045-RUMPA_A</v>
      </c>
      <c r="D132" s="4" t="str">
        <f>IF(ISERROR(FIND("Our", debit!C270)), debit!C270, LEFT(debit!C270, FIND("Our", debit!C270)-1))</f>
        <v>IN/1286CN</v>
      </c>
      <c r="E132" s="4" t="str">
        <f>IF((LEFT(debit!D270, 1) = "X"),CONCATENATE(MID(debit!D270,2,1),"20",MID(debit!D270,3,2),"-",MID(debit!D270,5,4)),LEFT(debit!D270,10))</f>
        <v>P2015-0801</v>
      </c>
      <c r="F132" s="4" t="str">
        <f>CONCATENATE(debit!E270," US$")</f>
        <v>1240.16 US$</v>
      </c>
      <c r="G132" s="3"/>
    </row>
    <row r="133" spans="1:7">
      <c r="A133" s="4" t="str">
        <f>debit!J286</f>
        <v>MEWBURN ELLIS LLP</v>
      </c>
      <c r="B133" s="5">
        <f>debit!A286</f>
        <v>42898</v>
      </c>
      <c r="C133" s="4" t="str">
        <f>debit!B286</f>
        <v>XP17003385-GBME_A</v>
      </c>
      <c r="D133" s="4" t="str">
        <f>IF(ISERROR(FIND("Our", debit!C286)), debit!C286, LEFT(debit!C286, FIND("Our", debit!C286)-1))</f>
        <v>RIC/LP7272206</v>
      </c>
      <c r="E133" s="4" t="str">
        <f>IF((LEFT(debit!D286, 1) = "X"),CONCATENATE(MID(debit!D286,2,1),"20",MID(debit!D286,3,2),"-",MID(debit!D286,5,4)),LEFT(debit!D286,10))</f>
        <v>P2017-0769</v>
      </c>
      <c r="F133" s="4" t="str">
        <f>CONCATENATE(debit!E286," US$")</f>
        <v>4407.74 US$</v>
      </c>
      <c r="G133" s="3"/>
    </row>
    <row r="134" spans="1:7">
      <c r="A134" s="4" t="str">
        <f>debit!J287</f>
        <v>MEWBURN ELLIS LLP</v>
      </c>
      <c r="B134" s="5">
        <f>debit!A287</f>
        <v>42898</v>
      </c>
      <c r="C134" s="4" t="str">
        <f>debit!B287</f>
        <v>XP17003382-GBME_A</v>
      </c>
      <c r="D134" s="4" t="str">
        <f>IF(ISERROR(FIND("Our", debit!C287)), debit!C287, LEFT(debit!C287, FIND("Our", debit!C287)-1))</f>
        <v>RIC/LP7272271</v>
      </c>
      <c r="E134" s="4" t="str">
        <f>IF((LEFT(debit!D287, 1) = "X"),CONCATENATE(MID(debit!D287,2,1),"20",MID(debit!D287,3,2),"-",MID(debit!D287,5,4)),LEFT(debit!D287,10))</f>
        <v>P2017-0768</v>
      </c>
      <c r="F134" s="4" t="str">
        <f>CONCATENATE(debit!E287," US$")</f>
        <v>4039.32 US$</v>
      </c>
      <c r="G134" s="3"/>
    </row>
    <row r="135" spans="1:7">
      <c r="A135" s="4" t="str">
        <f>debit!J296</f>
        <v>MINTZ, LEVIN, COHN, FERRIS, GLOVSKY AND POPEO, P.C.</v>
      </c>
      <c r="B135" s="5">
        <f>debit!A296</f>
        <v>42895</v>
      </c>
      <c r="C135" s="4" t="str">
        <f>debit!B296</f>
        <v>XP17003338-USML_A</v>
      </c>
      <c r="D135" s="4" t="str">
        <f>IF(ISERROR(FIND("Our", debit!C296)), debit!C296, LEFT(debit!C296, FIND("Our", debit!C296)-1))</f>
        <v>50760-516N01CN-001410CN</v>
      </c>
      <c r="E135" s="4" t="str">
        <f>IF((LEFT(debit!D296, 1) = "X"),CONCATENATE(MID(debit!D296,2,1),"20",MID(debit!D296,3,2),"-",MID(debit!D296,5,4)),LEFT(debit!D296,10))</f>
        <v>P2015-0946</v>
      </c>
      <c r="F135" s="4" t="str">
        <f>CONCATENATE(debit!E296," US$")</f>
        <v>830.8 US$</v>
      </c>
      <c r="G135" s="3"/>
    </row>
    <row r="136" spans="1:7">
      <c r="A136" s="4" t="str">
        <f>debit!J297</f>
        <v>MINTZ, LEVIN, COHN, FERRIS, GLOVSKY AND POPEO, P.C.</v>
      </c>
      <c r="B136" s="5">
        <f>debit!A297</f>
        <v>42864</v>
      </c>
      <c r="C136" s="4" t="str">
        <f>debit!B297</f>
        <v>XP17002622-USML_A</v>
      </c>
      <c r="D136" s="4" t="str">
        <f>IF(ISERROR(FIND("Our", debit!C297)), debit!C297, LEFT(debit!C297, FIND("Our", debit!C297)-1))</f>
        <v>50788-533N01CN-007710CN</v>
      </c>
      <c r="E136" s="4" t="str">
        <f>IF((LEFT(debit!D297, 1) = "X"),CONCATENATE(MID(debit!D297,2,1),"20",MID(debit!D297,3,2),"-",MID(debit!D297,5,4)),LEFT(debit!D297,10))</f>
        <v>P2014-0266</v>
      </c>
      <c r="F136" s="4" t="str">
        <f>CONCATENATE(debit!E297," US$")</f>
        <v>173.83 US$</v>
      </c>
      <c r="G136" s="3"/>
    </row>
    <row r="137" spans="1:7">
      <c r="A137" s="4" t="str">
        <f>debit!J303</f>
        <v>MINTZ, LEVIN, COHN, FERRIS, GLOVSKY AND POPEO, P.C.</v>
      </c>
      <c r="B137" s="5">
        <f>debit!A303</f>
        <v>42594</v>
      </c>
      <c r="C137" s="4" t="str">
        <f>debit!B303</f>
        <v>XP16003547-USML_A</v>
      </c>
      <c r="D137" s="4" t="str">
        <f>IF(ISERROR(FIND("Our", debit!C303)), debit!C303, LEFT(debit!C303, FIND("Our", debit!C303)-1))</f>
        <v>50788-533N01CN-007710CN</v>
      </c>
      <c r="E137" s="4" t="str">
        <f>IF((LEFT(debit!D303, 1) = "X"),CONCATENATE(MID(debit!D303,2,1),"20",MID(debit!D303,3,2),"-",MID(debit!D303,5,4)),LEFT(debit!D303,10))</f>
        <v>P2014-0266</v>
      </c>
      <c r="F137" s="4" t="str">
        <f>CONCATENATE(debit!E303," US$")</f>
        <v>180.91 US$</v>
      </c>
      <c r="G137" s="3"/>
    </row>
    <row r="138" spans="1:7">
      <c r="A138" s="4" t="str">
        <f>debit!J318</f>
        <v>Morrison &amp; Foerster, LLP</v>
      </c>
      <c r="B138" s="5">
        <f>debit!A318</f>
        <v>42838</v>
      </c>
      <c r="C138" s="4" t="str">
        <f>debit!B318</f>
        <v>XP17002076-USMF_A</v>
      </c>
      <c r="D138" s="4" t="str">
        <f>IF(ISERROR(FIND("Our", debit!C318)), debit!C318, LEFT(debit!C318, FIND("Our", debit!C318)-1))</f>
        <v>77894-20024.43</v>
      </c>
      <c r="E138" s="4" t="str">
        <f>IF((LEFT(debit!D318, 1) = "X"),CONCATENATE(MID(debit!D318,2,1),"20",MID(debit!D318,3,2),"-",MID(debit!D318,5,4)),LEFT(debit!D318,10))</f>
        <v>P2014-0125</v>
      </c>
      <c r="F138" s="4" t="str">
        <f>CONCATENATE(debit!E318," US$")</f>
        <v>168.75 US$</v>
      </c>
      <c r="G138" s="3"/>
    </row>
    <row r="139" spans="1:7">
      <c r="A139" s="4" t="str">
        <f>debit!J323</f>
        <v>Obhan and Associates</v>
      </c>
      <c r="B139" s="5">
        <f>debit!A323</f>
        <v>42864</v>
      </c>
      <c r="C139" s="4" t="str">
        <f>debit!B323</f>
        <v>XP17002623-INOA_A</v>
      </c>
      <c r="D139" s="4" t="str">
        <f>IF(ISERROR(FIND("Our", debit!C323)), debit!C323, LEFT(debit!C323, FIND("Our", debit!C323)-1))</f>
        <v>PAT 2561</v>
      </c>
      <c r="E139" s="4" t="str">
        <f>IF((LEFT(debit!D323, 1) = "X"),CONCATENATE(MID(debit!D323,2,1),"20",MID(debit!D323,3,2),"-",MID(debit!D323,5,4)),LEFT(debit!D323,10))</f>
        <v>P2016-0323</v>
      </c>
      <c r="F139" s="4" t="str">
        <f>CONCATENATE(debit!E323," US$")</f>
        <v>654.57 US$</v>
      </c>
      <c r="G139" s="3"/>
    </row>
    <row r="140" spans="1:7">
      <c r="A140" s="4" t="str">
        <f>debit!J324</f>
        <v>PANITCH SCHWARZE BELISARIO &amp; NADEL LLP</v>
      </c>
      <c r="B140" s="5">
        <f>debit!A324</f>
        <v>42920</v>
      </c>
      <c r="C140" s="4" t="str">
        <f>debit!B324</f>
        <v>XP17003907-USPSBN_A</v>
      </c>
      <c r="D140" s="4" t="str">
        <f>IF(ISERROR(FIND("Our", debit!C324)), debit!C324, LEFT(debit!C324, FIND("Our", debit!C324)-1))</f>
        <v>688110.0123/68CN</v>
      </c>
      <c r="E140" s="4" t="str">
        <f>IF((LEFT(debit!D324, 1) = "X"),CONCATENATE(MID(debit!D324,2,1),"20",MID(debit!D324,3,2),"-",MID(debit!D324,5,4)),LEFT(debit!D324,10))</f>
        <v>P2015-0695</v>
      </c>
      <c r="F140" s="4" t="str">
        <f>CONCATENATE(debit!E324," US$")</f>
        <v>118.39 US$</v>
      </c>
      <c r="G140" s="3"/>
    </row>
    <row r="141" spans="1:7">
      <c r="A141" s="4" t="str">
        <f>debit!J326</f>
        <v>PANITCH SCHWARZE BELISARIO &amp; NADEL LLP</v>
      </c>
      <c r="B141" s="5">
        <f>debit!A326</f>
        <v>42912</v>
      </c>
      <c r="C141" s="4" t="str">
        <f>debit!B326</f>
        <v>XP17003757-USPSBN_A</v>
      </c>
      <c r="D141" s="4" t="str">
        <f>IF(ISERROR(FIND("Our", debit!C326)), debit!C326, LEFT(debit!C326, FIND("Our", debit!C326)-1))</f>
        <v>688970.0020/01CN1</v>
      </c>
      <c r="E141" s="4" t="str">
        <f>IF((LEFT(debit!D326, 1) = "X"),CONCATENATE(MID(debit!D326,2,1),"20",MID(debit!D326,3,2),"-",MID(debit!D326,5,4)),LEFT(debit!D326,10))</f>
        <v>P2017-1243</v>
      </c>
      <c r="F141" s="4" t="str">
        <f>CONCATENATE(debit!E326," US$")</f>
        <v>2998.91 US$</v>
      </c>
      <c r="G141" s="3"/>
    </row>
    <row r="142" spans="1:7">
      <c r="A142" s="4" t="str">
        <f>debit!J327</f>
        <v>PANITCH SCHWARZE BELISARIO &amp; NADEL LLP</v>
      </c>
      <c r="B142" s="5">
        <f>debit!A327</f>
        <v>42899</v>
      </c>
      <c r="C142" s="4" t="str">
        <f>debit!B327</f>
        <v>XP17003416-USPSBN_B</v>
      </c>
      <c r="D142" s="4" t="str">
        <f>IF(ISERROR(FIND("Our", debit!C327)), debit!C327, LEFT(debit!C327, FIND("Our", debit!C327)-1))</f>
        <v>688096.0105/105WO</v>
      </c>
      <c r="E142" s="4" t="str">
        <f>IF((LEFT(debit!D327, 1) = "X"),CONCATENATE(MID(debit!D327,2,1),"20",MID(debit!D327,3,2),"-",MID(debit!D327,5,4)),LEFT(debit!D327,10))</f>
        <v>P2017-1216</v>
      </c>
      <c r="F142" s="4" t="str">
        <f>CONCATENATE(debit!E327," US$")</f>
        <v>723.27 US$</v>
      </c>
      <c r="G142" s="3"/>
    </row>
    <row r="143" spans="1:7">
      <c r="A143" s="4" t="str">
        <f>debit!J332</f>
        <v>PANITCH SCHWARZE BELISARIO &amp; NADEL LLP</v>
      </c>
      <c r="B143" s="5">
        <f>debit!A332</f>
        <v>42845</v>
      </c>
      <c r="C143" s="4" t="str">
        <f>debit!B332</f>
        <v>XP17002218-USPSBN_A</v>
      </c>
      <c r="D143" s="4" t="str">
        <f>IF(ISERROR(FIND("Our", debit!C332)), debit!C332, LEFT(debit!C332, FIND("Our", debit!C332)-1))</f>
        <v>688618.0078/58CN</v>
      </c>
      <c r="E143" s="4" t="str">
        <f>IF((LEFT(debit!D332, 1) = "X"),CONCATENATE(MID(debit!D332,2,1),"20",MID(debit!D332,3,2),"-",MID(debit!D332,5,4)),LEFT(debit!D332,10))</f>
        <v>P2016-1872</v>
      </c>
      <c r="F143" s="4" t="str">
        <f>CONCATENATE(debit!E332," US$")</f>
        <v>357.12 US$</v>
      </c>
      <c r="G143" s="3"/>
    </row>
    <row r="144" spans="1:7">
      <c r="A144" s="4" t="str">
        <f>debit!J333</f>
        <v>PANITCH SCHWARZE BELISARIO &amp; NADEL LLP</v>
      </c>
      <c r="B144" s="5">
        <f>debit!A333</f>
        <v>42832</v>
      </c>
      <c r="C144" s="4" t="str">
        <f>debit!B333</f>
        <v>XP17001986-USPSBN_A</v>
      </c>
      <c r="D144" s="4" t="str">
        <f>IF(ISERROR(FIND("Our", debit!C333)), debit!C333, LEFT(debit!C333, FIND("Our", debit!C333)-1))</f>
        <v>688071.0063/13CN</v>
      </c>
      <c r="E144" s="4" t="str">
        <f>IF((LEFT(debit!D333, 1) = "X"),CONCATENATE(MID(debit!D333,2,1),"20",MID(debit!D333,3,2),"-",MID(debit!D333,5,4)),LEFT(debit!D333,10))</f>
        <v>P2017-0330</v>
      </c>
      <c r="F144" s="4" t="str">
        <f>CONCATENATE(debit!E333," US$")</f>
        <v>62.85 US$</v>
      </c>
      <c r="G144" s="3"/>
    </row>
    <row r="145" spans="1:7">
      <c r="A145" s="4" t="str">
        <f>debit!J337</f>
        <v>PANITCH SCHWARZE BELISARIO &amp; NADEL LLP</v>
      </c>
      <c r="B145" s="5">
        <f>debit!A337</f>
        <v>42803</v>
      </c>
      <c r="C145" s="4" t="str">
        <f>debit!B337</f>
        <v>XP17001451-USPSBN_A</v>
      </c>
      <c r="D145" s="4" t="str">
        <f>IF(ISERROR(FIND("Our", debit!C337)), debit!C337, LEFT(debit!C337, FIND("Our", debit!C337)-1))</f>
        <v>688071.0041/11CN</v>
      </c>
      <c r="E145" s="4" t="str">
        <f>IF((LEFT(debit!D337, 1) = "X"),CONCATENATE(MID(debit!D337,2,1),"20",MID(debit!D337,3,2),"-",MID(debit!D337,5,4)),LEFT(debit!D337,10))</f>
        <v>P2016-1807</v>
      </c>
      <c r="F145" s="4" t="str">
        <f>CONCATENATE(debit!E337," US$")</f>
        <v>52.3 US$</v>
      </c>
      <c r="G145" s="3"/>
    </row>
    <row r="146" spans="1:7">
      <c r="A146" s="4" t="str">
        <f>debit!J339</f>
        <v>PANITCH SCHWARZE BELISARIO &amp; NADEL LLP</v>
      </c>
      <c r="B146" s="5">
        <f>debit!A339</f>
        <v>42801</v>
      </c>
      <c r="C146" s="4" t="str">
        <f>debit!B339</f>
        <v>XP17001376-USPSBN_A</v>
      </c>
      <c r="D146" s="4" t="str">
        <f>IF(ISERROR(FIND("Our", debit!C339)), debit!C339, LEFT(debit!C339, FIND("Our", debit!C339)-1))</f>
        <v>688934.0053/6CN2</v>
      </c>
      <c r="E146" s="4" t="str">
        <f>IF((LEFT(debit!D339, 1) = "X"),CONCATENATE(MID(debit!D339,2,1),"20",MID(debit!D339,3,2),"-",MID(debit!D339,5,4)),LEFT(debit!D339,10))</f>
        <v>P2016-2138</v>
      </c>
      <c r="F146" s="4" t="str">
        <f>CONCATENATE(debit!E339," US$")</f>
        <v>115.47 US$</v>
      </c>
      <c r="G146" s="3"/>
    </row>
    <row r="147" spans="1:7">
      <c r="A147" s="4" t="str">
        <f>debit!J362</f>
        <v>SOCIETÀ ITALIANA BREVETTI S.p.A.</v>
      </c>
      <c r="B147" s="5">
        <f>debit!A362</f>
        <v>42772</v>
      </c>
      <c r="C147" s="4" t="str">
        <f>debit!B362</f>
        <v>XP17000744-ITSIB_A</v>
      </c>
      <c r="D147" s="4" t="str">
        <f>IF(ISERROR(FIND("Our", debit!C362)), debit!C362, LEFT(debit!C362, FIND("Our", debit!C362)-1))</f>
        <v>BX3072R/RPDG/rmn</v>
      </c>
      <c r="E147" s="4" t="str">
        <f>IF((LEFT(debit!D362, 1) = "X"),CONCATENATE(MID(debit!D362,2,1),"20",MID(debit!D362,3,2),"-",MID(debit!D362,5,4)),LEFT(debit!D362,10))</f>
        <v>P2015-0093</v>
      </c>
      <c r="F147" s="4" t="str">
        <f>CONCATENATE(debit!E362," US$")</f>
        <v>186.52 US$</v>
      </c>
      <c r="G147" s="3"/>
    </row>
    <row r="148" spans="1:7">
      <c r="A148" s="4" t="str">
        <f>debit!J364</f>
        <v>SOCIETÀ ITALIANA BREVETTI S.p.A.</v>
      </c>
      <c r="B148" s="5">
        <f>debit!A364</f>
        <v>42732</v>
      </c>
      <c r="C148" s="4" t="str">
        <f>debit!B364</f>
        <v>XP16006015-ITSIB_A</v>
      </c>
      <c r="D148" s="4" t="str">
        <f>IF(ISERROR(FIND("Our", debit!C364)), debit!C364, LEFT(debit!C364, FIND("Our", debit!C364)-1))</f>
        <v>BX4311M</v>
      </c>
      <c r="E148" s="4" t="str">
        <f>IF((LEFT(debit!D364, 1) = "X"),CONCATENATE(MID(debit!D364,2,1),"20",MID(debit!D364,3,2),"-",MID(debit!D364,5,4)),LEFT(debit!D364,10))</f>
        <v>P2015-1628</v>
      </c>
      <c r="F148" s="4" t="str">
        <f>CONCATENATE(debit!E364," US$")</f>
        <v>799.77 US$</v>
      </c>
      <c r="G148" s="3"/>
    </row>
    <row r="149" spans="1:7">
      <c r="A149" s="4" t="str">
        <f>debit!J366</f>
        <v>SOCIETÀ ITALIANA BREVETTI S.p.A.</v>
      </c>
      <c r="B149" s="5">
        <f>debit!A366</f>
        <v>42709</v>
      </c>
      <c r="C149" s="4" t="str">
        <f>debit!B366</f>
        <v>XP16005601-ITSIB_A</v>
      </c>
      <c r="D149" s="4" t="str">
        <f>IF(ISERROR(FIND("Our", debit!C366)), debit!C366, LEFT(debit!C366, FIND("Our", debit!C366)-1))</f>
        <v>BX4290M</v>
      </c>
      <c r="E149" s="4" t="str">
        <f>IF((LEFT(debit!D366, 1) = "X"),CONCATENATE(MID(debit!D366,2,1),"20",MID(debit!D366,3,2),"-",MID(debit!D366,5,4)),LEFT(debit!D366,10))</f>
        <v>P2015-1633</v>
      </c>
      <c r="F149" s="4" t="str">
        <f>CONCATENATE(debit!E366," US$")</f>
        <v>984.05 US$</v>
      </c>
      <c r="G149" s="3"/>
    </row>
    <row r="150" spans="1:7">
      <c r="A150" s="4" t="str">
        <f>debit!J367</f>
        <v>SOCIETÀ ITALIANA BREVETTI S.p.A.</v>
      </c>
      <c r="B150" s="5">
        <f>debit!A367</f>
        <v>42699</v>
      </c>
      <c r="C150" s="4" t="str">
        <f>debit!B367</f>
        <v>XP16005402-ITSIB_A</v>
      </c>
      <c r="D150" s="4" t="str">
        <f>IF(ISERROR(FIND("Our", debit!C367)), debit!C367, LEFT(debit!C367, FIND("Our", debit!C367)-1))</f>
        <v>BX3027R/RCGE/rmp</v>
      </c>
      <c r="E150" s="4" t="str">
        <f>IF((LEFT(debit!D367, 1) = "X"),CONCATENATE(MID(debit!D367,2,1),"20",MID(debit!D367,3,2),"-",MID(debit!D367,5,4)),LEFT(debit!D367,10))</f>
        <v>P2014-1639</v>
      </c>
      <c r="F150" s="4" t="str">
        <f>CONCATENATE(debit!E367," US$")</f>
        <v>652.99 US$</v>
      </c>
      <c r="G150" s="3"/>
    </row>
    <row r="151" spans="1:7">
      <c r="A151" s="4" t="str">
        <f>debit!J368</f>
        <v>SPRADLEY PLLC</v>
      </c>
      <c r="B151" s="5">
        <f>debit!A368</f>
        <v>42878</v>
      </c>
      <c r="C151" s="4" t="str">
        <f>debit!B368</f>
        <v>XP17002964-USSP_A</v>
      </c>
      <c r="D151" s="4" t="str">
        <f>IF(ISERROR(FIND("Our", debit!C368)), debit!C368, LEFT(debit!C368, FIND("Our", debit!C368)-1))</f>
        <v>Please Provide</v>
      </c>
      <c r="E151" s="4" t="str">
        <f>IF((LEFT(debit!D368, 1) = "X"),CONCATENATE(MID(debit!D368,2,1),"20",MID(debit!D368,3,2),"-",MID(debit!D368,5,4)),LEFT(debit!D368,10))</f>
        <v>P2015-0152</v>
      </c>
      <c r="F151" s="4" t="str">
        <f>CONCATENATE(debit!E368," US$")</f>
        <v>328.6 US$</v>
      </c>
      <c r="G151" s="3"/>
    </row>
    <row r="152" spans="1:7">
      <c r="A152" s="4" t="str">
        <f>debit!J370</f>
        <v>SPRADLEY PLLC</v>
      </c>
      <c r="B152" s="5">
        <f>debit!A370</f>
        <v>42814</v>
      </c>
      <c r="C152" s="4" t="str">
        <f>debit!B370</f>
        <v>XP17001616-USSP_A</v>
      </c>
      <c r="D152" s="4" t="str">
        <f>IF(ISERROR(FIND("Our", debit!C370)), debit!C370, LEFT(debit!C370, FIND("Our", debit!C370)-1))</f>
        <v>Please Provide</v>
      </c>
      <c r="E152" s="4" t="str">
        <f>IF((LEFT(debit!D370, 1) = "X"),CONCATENATE(MID(debit!D370,2,1),"20",MID(debit!D370,3,2),"-",MID(debit!D370,5,4)),LEFT(debit!D370,10))</f>
        <v>P2015-0151</v>
      </c>
      <c r="F152" s="4" t="str">
        <f>CONCATENATE(debit!E370," US$")</f>
        <v>937.05 US$</v>
      </c>
      <c r="G152" s="3"/>
    </row>
    <row r="153" spans="1:7">
      <c r="A153" s="4" t="str">
        <f>debit!J371</f>
        <v>SPRADLEY PLLC</v>
      </c>
      <c r="B153" s="5">
        <f>debit!A371</f>
        <v>42793</v>
      </c>
      <c r="C153" s="4" t="str">
        <f>debit!B371</f>
        <v>XP17001189-USSP_A</v>
      </c>
      <c r="D153" s="4" t="str">
        <f>IF(ISERROR(FIND("Our", debit!C371)), debit!C371, LEFT(debit!C371, FIND("Our", debit!C371)-1))</f>
        <v>Please Provide</v>
      </c>
      <c r="E153" s="4" t="str">
        <f>IF((LEFT(debit!D371, 1) = "X"),CONCATENATE(MID(debit!D371,2,1),"20",MID(debit!D371,3,2),"-",MID(debit!D371,5,4)),LEFT(debit!D371,10))</f>
        <v>P2015-0150</v>
      </c>
      <c r="F153" s="4" t="str">
        <f>CONCATENATE(debit!E371," US$")</f>
        <v>490.83 US$</v>
      </c>
      <c r="G153" s="3"/>
    </row>
    <row r="154" spans="1:7">
      <c r="A154" s="4" t="str">
        <f>debit!J372</f>
        <v>SPRADLEY PLLC</v>
      </c>
      <c r="B154" s="5">
        <f>debit!A372</f>
        <v>42755</v>
      </c>
      <c r="C154" s="4" t="str">
        <f>debit!B372</f>
        <v>XP17000525-USSP_A</v>
      </c>
      <c r="D154" s="4" t="str">
        <f>IF(ISERROR(FIND("Our", debit!C372)), debit!C372, LEFT(debit!C372, FIND("Our", debit!C372)-1))</f>
        <v>Please Provide</v>
      </c>
      <c r="E154" s="4" t="str">
        <f>IF((LEFT(debit!D372, 1) = "X"),CONCATENATE(MID(debit!D372,2,1),"20",MID(debit!D372,3,2),"-",MID(debit!D372,5,4)),LEFT(debit!D372,10))</f>
        <v>P2015-0151</v>
      </c>
      <c r="F154" s="4" t="str">
        <f>CONCATENATE(debit!E372," US$")</f>
        <v>179.91 US$</v>
      </c>
      <c r="G154" s="3"/>
    </row>
    <row r="155" spans="1:7">
      <c r="A155" s="4" t="str">
        <f>debit!J382</f>
        <v>Venable LLP</v>
      </c>
      <c r="B155" s="5">
        <f>debit!A382</f>
        <v>42878</v>
      </c>
      <c r="C155" s="4" t="str">
        <f>debit!B382</f>
        <v>XP17002965-USFG_D</v>
      </c>
      <c r="D155" s="4" t="str">
        <f>IF(ISERROR(FIND("Our", debit!C382)), debit!C382, LEFT(debit!C382, FIND("Our", debit!C382)-1))</f>
        <v>31224-415990</v>
      </c>
      <c r="E155" s="4" t="str">
        <f>IF((LEFT(debit!D382, 1) = "X"),CONCATENATE(MID(debit!D382,2,1),"20",MID(debit!D382,3,2),"-",MID(debit!D382,5,4)),LEFT(debit!D382,10))</f>
        <v>P2017-0171</v>
      </c>
      <c r="F155" s="4" t="str">
        <f>CONCATENATE(debit!E382," US$")</f>
        <v>488 US$</v>
      </c>
      <c r="G155" s="3"/>
    </row>
    <row r="156" spans="1:7">
      <c r="A156" s="4" t="str">
        <f>debit!J394</f>
        <v>von Kreisler Selting Werner</v>
      </c>
      <c r="B156" s="5">
        <f>debit!A394</f>
        <v>42895</v>
      </c>
      <c r="C156" s="4" t="str">
        <f>debit!B394</f>
        <v>XP17003346-DEKSW_A</v>
      </c>
      <c r="D156" s="4" t="str">
        <f>IF(ISERROR(FIND("Our", debit!C394)), debit!C394, LEFT(debit!C394, FIND("Our", debit!C394)-1))</f>
        <v>140864CN Me/wi</v>
      </c>
      <c r="E156" s="4" t="str">
        <f>IF((LEFT(debit!D394, 1) = "X"),CONCATENATE(MID(debit!D394,2,1),"20",MID(debit!D394,3,2),"-",MID(debit!D394,5,4)),LEFT(debit!D394,10))</f>
        <v>P2014-0416</v>
      </c>
      <c r="F156" s="4" t="str">
        <f>CONCATENATE(debit!E394," US$")</f>
        <v>423.74 US$</v>
      </c>
      <c r="G156" s="3"/>
    </row>
    <row r="157" spans="1:7">
      <c r="A157" s="4" t="str">
        <f>debit!J395</f>
        <v>von Kreisler Selting Werner</v>
      </c>
      <c r="B157" s="5">
        <f>debit!A395</f>
        <v>42894</v>
      </c>
      <c r="C157" s="4" t="str">
        <f>debit!B395</f>
        <v>XP17003311-DEKSW_A</v>
      </c>
      <c r="D157" s="4" t="str">
        <f>IF(ISERROR(FIND("Our", debit!C395)), debit!C395, LEFT(debit!C395, FIND("Our", debit!C395)-1))</f>
        <v>141962CN CS/gn</v>
      </c>
      <c r="E157" s="4" t="str">
        <f>IF((LEFT(debit!D395, 1) = "X"),CONCATENATE(MID(debit!D395,2,1),"20",MID(debit!D395,3,2),"-",MID(debit!D395,5,4)),LEFT(debit!D395,10))</f>
        <v>P2014-1286</v>
      </c>
      <c r="F157" s="4" t="str">
        <f>CONCATENATE(debit!E395," US$")</f>
        <v>177.36 US$</v>
      </c>
      <c r="G157" s="3"/>
    </row>
    <row r="158" spans="1:7">
      <c r="A158" s="4" t="str">
        <f>debit!J29</f>
        <v>Cabinet Laurent &amp; Charras</v>
      </c>
      <c r="B158" s="5">
        <f>debit!A29</f>
        <v>42793</v>
      </c>
      <c r="C158" s="4" t="str">
        <f>debit!B29</f>
        <v>XP17001185-FRLC_A</v>
      </c>
      <c r="D158" s="4" t="str">
        <f>IF(ISERROR(FIND("Our", debit!C29)), debit!C29, LEFT(debit!C29, FIND("Our", debit!C29)-1))</f>
        <v>F30-B-37300 CN</v>
      </c>
      <c r="E158" s="4" t="str">
        <f>IF((LEFT(debit!D29, 1) = "X"),CONCATENATE(MID(debit!D29,2,1),"20",MID(debit!D29,3,2),"-",MID(debit!D29,5,4)),LEFT(debit!D29,10))</f>
        <v>P2014-0724</v>
      </c>
      <c r="F158" s="4" t="str">
        <f>CONCATENATE(debit!E29," US$")</f>
        <v>496.31 US$</v>
      </c>
      <c r="G158" s="3"/>
    </row>
    <row r="159" spans="1:7">
      <c r="A159" s="4" t="str">
        <f>debit!J79</f>
        <v>Foley &amp; Lardner LLP</v>
      </c>
      <c r="B159" s="5">
        <f>debit!A79</f>
        <v>42871</v>
      </c>
      <c r="C159" s="4" t="str">
        <f>debit!B79</f>
        <v>XP17002804-USFL_A</v>
      </c>
      <c r="D159" s="4" t="str">
        <f>IF(ISERROR(FIND("Our", debit!C79)), debit!C79, LEFT(debit!C79, FIND("Our", debit!C79)-1))</f>
        <v>106389-3626</v>
      </c>
      <c r="E159" s="4" t="str">
        <f>IF((LEFT(debit!D79, 1) = "X"),CONCATENATE(MID(debit!D79,2,1),"20",MID(debit!D79,3,2),"-",MID(debit!D79,5,4)),LEFT(debit!D79,10))</f>
        <v>P2015-0767</v>
      </c>
      <c r="F159" s="4" t="str">
        <f>CONCATENATE(debit!E79," US$")</f>
        <v>479.96 US$</v>
      </c>
      <c r="G159" s="3"/>
    </row>
    <row r="160" spans="1:7">
      <c r="A160" s="4" t="str">
        <f>debit!J163</f>
        <v>HAMRE, SCHUMANN, MUELLER &amp; LARSON, P.C.</v>
      </c>
      <c r="B160" s="5">
        <f>debit!A163</f>
        <v>42712</v>
      </c>
      <c r="C160" s="4" t="str">
        <f>debit!B163</f>
        <v>XP16005658-USHSM_D</v>
      </c>
      <c r="D160" s="4" t="str">
        <f>IF(ISERROR(FIND("Our", debit!C163)), debit!C163, LEFT(debit!C163, FIND("Our", debit!C163)-1))</f>
        <v>20594.0002HKCN</v>
      </c>
      <c r="E160" s="4" t="str">
        <f>IF((LEFT(debit!D163, 1) = "X"),CONCATENATE(MID(debit!D163,2,1),"20",MID(debit!D163,3,2),"-",MID(debit!D163,5,4)),LEFT(debit!D163,10))</f>
        <v>P2014-0157</v>
      </c>
      <c r="F160" s="4" t="str">
        <f>CONCATENATE(debit!E163," US$")</f>
        <v>592 US$</v>
      </c>
      <c r="G160" s="3"/>
    </row>
    <row r="161" spans="1:7">
      <c r="A161" s="4" t="str">
        <f>debit!J210</f>
        <v>HONESTY &amp; JR PARTNERS INTELLECTUAL PROPERTY LAW GROUP</v>
      </c>
      <c r="B161" s="5">
        <f>debit!A210</f>
        <v>42901</v>
      </c>
      <c r="C161" s="4" t="str">
        <f>debit!B210</f>
        <v>XP17003448-KRHJ_A</v>
      </c>
      <c r="D161" s="4" t="str">
        <f>IF(ISERROR(FIND("Our", debit!C210)), debit!C210, LEFT(debit!C210, FIND("Our", debit!C210)-1))</f>
        <v>OPC156126PCT/CN</v>
      </c>
      <c r="E161" s="4" t="str">
        <f>IF((LEFT(debit!D210, 1) = "X"),CONCATENATE(MID(debit!D210,2,1),"20",MID(debit!D210,3,2),"-",MID(debit!D210,5,4)),LEFT(debit!D210,10))</f>
        <v>P2017-1085</v>
      </c>
      <c r="F161" s="4" t="str">
        <f>CONCATENATE(debit!E210," US$")</f>
        <v>4016.81 US$</v>
      </c>
      <c r="G161" s="3"/>
    </row>
    <row r="162" spans="1:7">
      <c r="A162" s="4" t="str">
        <f>debit!J238</f>
        <v>KUZUWA &amp; PARTNERS</v>
      </c>
      <c r="B162" s="5">
        <f>debit!A238</f>
        <v>42923</v>
      </c>
      <c r="C162" s="4" t="str">
        <f>debit!B238</f>
        <v>XP17003945-JPKP_A</v>
      </c>
      <c r="D162" s="4" t="str">
        <f>IF(ISERROR(FIND("Our", debit!C238)), debit!C238, LEFT(debit!C238, FIND("Our", debit!C238)-1))</f>
        <v>PCT2717MExp/KByi/CN</v>
      </c>
      <c r="E162" s="4" t="str">
        <f>IF((LEFT(debit!D238, 1) = "X"),CONCATENATE(MID(debit!D238,2,1),"20",MID(debit!D238,3,2),"-",MID(debit!D238,5,4)),LEFT(debit!D238,10))</f>
        <v>P2017-1054</v>
      </c>
      <c r="F162" s="4" t="str">
        <f>CONCATENATE(debit!E238," US$")</f>
        <v>928.37 US$</v>
      </c>
      <c r="G162" s="3"/>
    </row>
    <row r="163" spans="1:7">
      <c r="A163" s="4" t="str">
        <f>debit!J261</f>
        <v>Law Tech Link</v>
      </c>
      <c r="B163" s="5">
        <f>debit!A261</f>
        <v>42787</v>
      </c>
      <c r="C163" s="4" t="str">
        <f>debit!B261</f>
        <v>XP17001062-FRLC_A</v>
      </c>
      <c r="D163" s="4" t="str">
        <f>IF(ISERROR(FIND("Our", debit!C261)), debit!C261, LEFT(debit!C261, FIND("Our", debit!C261)-1))</f>
        <v>P100132CN01 - FT</v>
      </c>
      <c r="E163" s="4" t="str">
        <f>IF((LEFT(debit!D261, 1) = "X"),CONCATENATE(MID(debit!D261,2,1),"20",MID(debit!D261,3,2),"-",MID(debit!D261,5,4)),LEFT(debit!D261,10))</f>
        <v>P2017-0157</v>
      </c>
      <c r="F163" s="4" t="str">
        <f>CONCATENATE(debit!E261," US$")</f>
        <v>951.81 US$</v>
      </c>
      <c r="G163" s="3"/>
    </row>
    <row r="164" spans="1:7">
      <c r="A164" s="4" t="str">
        <f>debit!J277</f>
        <v>MARTENSEN IP</v>
      </c>
      <c r="B164" s="5">
        <f>debit!A277</f>
        <v>42852</v>
      </c>
      <c r="C164" s="4" t="str">
        <f>debit!B277</f>
        <v>XP17002360-USMIP_A</v>
      </c>
      <c r="D164" s="4" t="str">
        <f>IF(ISERROR(FIND("Our", debit!C277)), debit!C277, LEFT(debit!C277, FIND("Our", debit!C277)-1))</f>
        <v>CO2N P003CN</v>
      </c>
      <c r="E164" s="4" t="str">
        <f>IF((LEFT(debit!D277, 1) = "X"),CONCATENATE(MID(debit!D277,2,1),"20",MID(debit!D277,3,2),"-",MID(debit!D277,5,4)),LEFT(debit!D277,10))</f>
        <v>P2016-0870</v>
      </c>
      <c r="F164" s="4" t="str">
        <f>CONCATENATE(debit!E277," US$")</f>
        <v>494.94 US$</v>
      </c>
      <c r="G164" s="3"/>
    </row>
    <row r="165" spans="1:7">
      <c r="A165" s="4" t="str">
        <f>debit!J278</f>
        <v>MARTENSEN IP</v>
      </c>
      <c r="B165" s="5">
        <f>debit!A278</f>
        <v>42839</v>
      </c>
      <c r="C165" s="4" t="str">
        <f>debit!B278</f>
        <v>XP17002128-USMIP_A</v>
      </c>
      <c r="D165" s="4" t="str">
        <f>IF(ISERROR(FIND("Our", debit!C278)), debit!C278, LEFT(debit!C278, FIND("Our", debit!C278)-1))</f>
        <v>IAIR P022CN</v>
      </c>
      <c r="E165" s="4" t="str">
        <f>IF((LEFT(debit!D278, 1) = "X"),CONCATENATE(MID(debit!D278,2,1),"20",MID(debit!D278,3,2),"-",MID(debit!D278,5,4)),LEFT(debit!D278,10))</f>
        <v>P2016-0050</v>
      </c>
      <c r="F165" s="4" t="str">
        <f>CONCATENATE(debit!E278," US$")</f>
        <v>918.91 US$</v>
      </c>
      <c r="G165" s="3"/>
    </row>
    <row r="166" spans="1:7">
      <c r="A166" s="4" t="str">
        <f>debit!J54</f>
        <v>DORSEY &amp; WHITNEY LLP</v>
      </c>
      <c r="B166" s="5">
        <f>debit!A54</f>
        <v>42703</v>
      </c>
      <c r="C166" s="4" t="str">
        <f>debit!B54</f>
        <v>XP16005432-USDW_A</v>
      </c>
      <c r="D166" s="4" t="str">
        <f>IF(ISERROR(FIND("Our", debit!C54)), debit!C54, LEFT(debit!C54, FIND("Our", debit!C54)-1))</f>
        <v>P250315.CN.01</v>
      </c>
      <c r="E166" s="4" t="str">
        <f>IF((LEFT(debit!D54, 1) = "X"),CONCATENATE(MID(debit!D54,2,1),"20",MID(debit!D54,3,2),"-",MID(debit!D54,5,4)),LEFT(debit!D54,10))</f>
        <v>P2016-1325</v>
      </c>
      <c r="F166" s="4" t="str">
        <f>CONCATENATE(debit!E54," US$")</f>
        <v>115.3 US$</v>
      </c>
      <c r="G166" s="3"/>
    </row>
    <row r="167" spans="1:7">
      <c r="A167" s="4" t="str">
        <f>debit!J63</f>
        <v>Foley &amp; Lardner LLP</v>
      </c>
      <c r="B167" s="5">
        <f>debit!A63</f>
        <v>42919</v>
      </c>
      <c r="C167" s="4" t="str">
        <f>debit!B63</f>
        <v>XP17003853-USFL_A</v>
      </c>
      <c r="D167" s="4" t="str">
        <f>IF(ISERROR(FIND("Our", debit!C63)), debit!C63, LEFT(debit!C63, FIND("Our", debit!C63)-1))</f>
        <v>106389-3930</v>
      </c>
      <c r="E167" s="4" t="str">
        <f>IF((LEFT(debit!D63, 1) = "X"),CONCATENATE(MID(debit!D63,2,1),"20",MID(debit!D63,3,2),"-",MID(debit!D63,5,4)),LEFT(debit!D63,10))</f>
        <v>P2016-0115</v>
      </c>
      <c r="F167" s="4" t="str">
        <f>CONCATENATE(debit!E63," US$")</f>
        <v>487.83 US$</v>
      </c>
      <c r="G167" s="3"/>
    </row>
    <row r="168" spans="1:7">
      <c r="A168" s="4" t="str">
        <f>debit!J108</f>
        <v>Griffith Hack IP Specialist Firm</v>
      </c>
      <c r="B168" s="5">
        <f>debit!A108</f>
        <v>42758</v>
      </c>
      <c r="C168" s="4" t="str">
        <f>debit!B108</f>
        <v>XP17000624-AUGH_A</v>
      </c>
      <c r="D168" s="4" t="str">
        <f>IF(ISERROR(FIND("Our", debit!C108)), debit!C108, LEFT(debit!C108, FIND("Our", debit!C108)-1))</f>
        <v>P90440.CN</v>
      </c>
      <c r="E168" s="4" t="str">
        <f>IF((LEFT(debit!D108, 1) = "X"),CONCATENATE(MID(debit!D108,2,1),"20",MID(debit!D108,3,2),"-",MID(debit!D108,5,4)),LEFT(debit!D108,10))</f>
        <v>P2014-1440</v>
      </c>
      <c r="F168" s="4" t="str">
        <f>CONCATENATE(debit!E108," US$")</f>
        <v>642.4 US$</v>
      </c>
      <c r="G168" s="3"/>
    </row>
    <row r="169" spans="1:7">
      <c r="A169" s="4" t="str">
        <f>debit!J134</f>
        <v>HAMRE, SCHUMANN, MUELLER &amp; LARSON, P.C.</v>
      </c>
      <c r="B169" s="5">
        <f>debit!A134</f>
        <v>42850</v>
      </c>
      <c r="C169" s="4" t="str">
        <f>debit!B134</f>
        <v>XP17002300-USHSM_A</v>
      </c>
      <c r="D169" s="4" t="str">
        <f>IF(ISERROR(FIND("Our", debit!C134)), debit!C134, LEFT(debit!C134, FIND("Our", debit!C134)-1))</f>
        <v>20424.0135CND1</v>
      </c>
      <c r="E169" s="4" t="str">
        <f>IF((LEFT(debit!D134, 1) = "X"),CONCATENATE(MID(debit!D134,2,1),"20",MID(debit!D134,3,2),"-",MID(debit!D134,5,4)),LEFT(debit!D134,10))</f>
        <v>P2017-0844</v>
      </c>
      <c r="F169" s="4" t="str">
        <f>CONCATENATE(debit!E134," US$")</f>
        <v>1519.14 US$</v>
      </c>
      <c r="G169" s="3"/>
    </row>
    <row r="170" spans="1:7">
      <c r="A170" s="4" t="str">
        <f>debit!J159</f>
        <v>HAMRE, SCHUMANN, MUELLER &amp; LARSON, P.C.</v>
      </c>
      <c r="B170" s="5">
        <f>debit!A159</f>
        <v>42731</v>
      </c>
      <c r="C170" s="4" t="str">
        <f>debit!B159</f>
        <v>XP16005992-USHSM_A</v>
      </c>
      <c r="D170" s="4" t="str">
        <f>IF(ISERROR(FIND("Our", debit!C159)), debit!C159, LEFT(debit!C159, FIND("Our", debit!C159)-1))</f>
        <v>20424.0207CNWO</v>
      </c>
      <c r="E170" s="4" t="str">
        <f>IF((LEFT(debit!D159, 1) = "X"),CONCATENATE(MID(debit!D159,2,1),"20",MID(debit!D159,3,2),"-",MID(debit!D159,5,4)),LEFT(debit!D159,10))</f>
        <v>P2014-1318</v>
      </c>
      <c r="F170" s="4" t="str">
        <f>CONCATENATE(debit!E159," US$")</f>
        <v>475.73 US$</v>
      </c>
      <c r="G170" s="3"/>
    </row>
    <row r="171" spans="1:7">
      <c r="A171" s="4" t="str">
        <f>debit!J267</f>
        <v>MAJUMDAR GLOBAL IP</v>
      </c>
      <c r="B171" s="5">
        <f>debit!A267</f>
        <v>42802</v>
      </c>
      <c r="C171" s="4" t="str">
        <f>debit!B267</f>
        <v>XP17001414-INMGIP_A</v>
      </c>
      <c r="D171" s="4" t="str">
        <f>IF(ISERROR(FIND("Our", debit!C267)), debit!C267, LEFT(debit!C267, FIND("Our", debit!C267)-1))</f>
        <v>FPAA/4133/MB/Y/</v>
      </c>
      <c r="E171" s="4" t="str">
        <f>IF((LEFT(debit!D267, 1) = "X"),CONCATENATE(MID(debit!D267,2,1),"20",MID(debit!D267,3,2),"-",MID(debit!D267,5,4)),LEFT(debit!D267,10))</f>
        <v>P2014-1046</v>
      </c>
      <c r="F171" s="4" t="str">
        <f>CONCATENATE(debit!E267," US$")</f>
        <v>55.63 US$</v>
      </c>
      <c r="G171" s="3"/>
    </row>
    <row r="172" spans="1:7">
      <c r="A172" s="4" t="str">
        <f>debit!J391</f>
        <v>von Kreisler Selting Werner</v>
      </c>
      <c r="B172" s="5">
        <f>debit!A391</f>
        <v>42916</v>
      </c>
      <c r="C172" s="4" t="str">
        <f>debit!B391</f>
        <v>XP17003852-DEKSW_A</v>
      </c>
      <c r="D172" s="4" t="str">
        <f>IF(ISERROR(FIND("Our", debit!C391)), debit!C391, LEFT(debit!C391, FIND("Our", debit!C391)-1))</f>
        <v xml:space="preserve">132820CN </v>
      </c>
      <c r="E172" s="4" t="str">
        <f>IF((LEFT(debit!D391, 1) = "X"),CONCATENATE(MID(debit!D391,2,1),"20",MID(debit!D391,3,2),"-",MID(debit!D391,5,4)),LEFT(debit!D391,10))</f>
        <v>P2013-1270</v>
      </c>
      <c r="F172" s="4" t="str">
        <f>CONCATENATE(debit!E391," US$")</f>
        <v>804.48 US$</v>
      </c>
      <c r="G172" s="3"/>
    </row>
    <row r="173" spans="1:7">
      <c r="A173" s="4" t="str">
        <f>debit!J392</f>
        <v>von Kreisler Selting Werner</v>
      </c>
      <c r="B173" s="5">
        <f>debit!A392</f>
        <v>42913</v>
      </c>
      <c r="C173" s="4" t="str">
        <f>debit!B392</f>
        <v>XP17003760-DEKSW_A</v>
      </c>
      <c r="D173" s="4" t="str">
        <f>IF(ISERROR(FIND("Our", debit!C392)), debit!C392, LEFT(debit!C392, FIND("Our", debit!C392)-1))</f>
        <v>151264CN</v>
      </c>
      <c r="E173" s="4" t="str">
        <f>IF((LEFT(debit!D392, 1) = "X"),CONCATENATE(MID(debit!D392,2,1),"20",MID(debit!D392,3,2),"-",MID(debit!D392,5,4)),LEFT(debit!D392,10))</f>
        <v>P2015-0610</v>
      </c>
      <c r="F173" s="4" t="str">
        <f>CONCATENATE(debit!E392," US$")</f>
        <v>170.54 US$</v>
      </c>
      <c r="G173" s="3"/>
    </row>
    <row r="174" spans="1:7">
      <c r="A174" s="4" t="str">
        <f>debit!J393</f>
        <v>von Kreisler Selting Werner</v>
      </c>
      <c r="B174" s="5">
        <f>debit!A393</f>
        <v>42905</v>
      </c>
      <c r="C174" s="4" t="str">
        <f>debit!B393</f>
        <v>XP17003504-DEKSW_A</v>
      </c>
      <c r="D174" s="4" t="str">
        <f>IF(ISERROR(FIND("Our", debit!C393)), debit!C393, LEFT(debit!C393, FIND("Our", debit!C393)-1))</f>
        <v>170711CN</v>
      </c>
      <c r="E174" s="4" t="str">
        <f>IF((LEFT(debit!D393, 1) = "X"),CONCATENATE(MID(debit!D393,2,1),"20",MID(debit!D393,3,2),"-",MID(debit!D393,5,4)),LEFT(debit!D393,10))</f>
        <v>P2017-0953</v>
      </c>
      <c r="F174" s="4" t="str">
        <f>CONCATENATE(debit!E393," US$")</f>
        <v>1222.51 US$</v>
      </c>
      <c r="G174" s="3"/>
    </row>
    <row r="175" spans="1:7">
      <c r="A175" s="4" t="str">
        <f>debit!J47</f>
        <v>Cabinet Laurent &amp; Charras</v>
      </c>
      <c r="B175" s="5">
        <f>debit!A47</f>
        <v>42660</v>
      </c>
      <c r="C175" s="4" t="str">
        <f>debit!B47</f>
        <v>XP16004688-FRLC_A</v>
      </c>
      <c r="D175" s="4" t="str">
        <f>IF(ISERROR(FIND("Our", debit!C47)), debit!C47, LEFT(debit!C47, FIND("Our", debit!C47)-1))</f>
        <v>G143-B-41343 CN</v>
      </c>
      <c r="E175" s="4" t="str">
        <f>IF((LEFT(debit!D47, 1) = "X"),CONCATENATE(MID(debit!D47,2,1),"20",MID(debit!D47,3,2),"-",MID(debit!D47,5,4)),LEFT(debit!D47,10))</f>
        <v>P2016-1618</v>
      </c>
      <c r="F175" s="4" t="str">
        <f>CONCATENATE(debit!E47," US$")</f>
        <v>2370.2 US$</v>
      </c>
      <c r="G175" s="3"/>
    </row>
    <row r="176" spans="1:7">
      <c r="A176" s="4" t="str">
        <f>debit!J133</f>
        <v>HAMRE, SCHUMANN, MUELLER &amp; LARSON, P.C.</v>
      </c>
      <c r="B176" s="5">
        <f>debit!A133</f>
        <v>42850</v>
      </c>
      <c r="C176" s="4" t="str">
        <f>debit!B133</f>
        <v>XP17002315-USHSM_A</v>
      </c>
      <c r="D176" s="4" t="str">
        <f>IF(ISERROR(FIND("Our", debit!C133)), debit!C133, LEFT(debit!C133, FIND("Our", debit!C133)-1))</f>
        <v xml:space="preserve">10869.0149CN01 </v>
      </c>
      <c r="E176" s="4" t="str">
        <f>IF((LEFT(debit!D133, 1) = "X"),CONCATENATE(MID(debit!D133,2,1),"20",MID(debit!D133,3,2),"-",MID(debit!D133,5,4)),LEFT(debit!D133,10))</f>
        <v>P2012-1251</v>
      </c>
      <c r="F176" s="4" t="str">
        <f>CONCATENATE(debit!E133," US$")</f>
        <v>403.08 US$</v>
      </c>
      <c r="G176" s="3"/>
    </row>
    <row r="177" spans="1:7">
      <c r="A177" s="4" t="str">
        <f>debit!J153</f>
        <v>HAMRE, SCHUMANN, MUELLER &amp; LARSON, P.C.</v>
      </c>
      <c r="B177" s="5">
        <f>debit!A153</f>
        <v>42775</v>
      </c>
      <c r="C177" s="4" t="str">
        <f>debit!B153</f>
        <v>XP17000853-USHSM_A</v>
      </c>
      <c r="D177" s="4" t="str">
        <f>IF(ISERROR(FIND("Our", debit!C153)), debit!C153, LEFT(debit!C153, FIND("Our", debit!C153)-1))</f>
        <v>20424.0306CNU1</v>
      </c>
      <c r="E177" s="4" t="str">
        <f>IF((LEFT(debit!D153, 1) = "X"),CONCATENATE(MID(debit!D153,2,1),"20",MID(debit!D153,3,2),"-",MID(debit!D153,5,4)),LEFT(debit!D153,10))</f>
        <v>P2017-0129</v>
      </c>
      <c r="F177" s="4" t="str">
        <f>CONCATENATE(debit!E153," US$")</f>
        <v>2009.88 US$</v>
      </c>
      <c r="G177" s="3"/>
    </row>
    <row r="178" spans="1:7">
      <c r="A178" s="4" t="str">
        <f>debit!J154</f>
        <v>HAMRE, SCHUMANN, MUELLER &amp; LARSON, P.C.</v>
      </c>
      <c r="B178" s="5">
        <f>debit!A154</f>
        <v>42753</v>
      </c>
      <c r="C178" s="4" t="str">
        <f>debit!B154</f>
        <v>XP17000440-USHSM_A</v>
      </c>
      <c r="D178" s="4" t="str">
        <f>IF(ISERROR(FIND("Our", debit!C154)), debit!C154, LEFT(debit!C154, FIND("Our", debit!C154)-1))</f>
        <v>20420.0062CNWO</v>
      </c>
      <c r="E178" s="4" t="str">
        <f>IF((LEFT(debit!D154, 1) = "X"),CONCATENATE(MID(debit!D154,2,1),"20",MID(debit!D154,3,2),"-",MID(debit!D154,5,4)),LEFT(debit!D154,10))</f>
        <v>P2015-0579</v>
      </c>
      <c r="F178" s="4" t="str">
        <f>CONCATENATE(debit!E154," US$")</f>
        <v>459.36 US$</v>
      </c>
      <c r="G178" s="3"/>
    </row>
    <row r="179" spans="1:7">
      <c r="A179" s="4" t="str">
        <f>debit!J243</f>
        <v>KUZUWA &amp; PARTNERS</v>
      </c>
      <c r="B179" s="5">
        <f>debit!A243</f>
        <v>42888</v>
      </c>
      <c r="C179" s="4" t="str">
        <f>debit!B243</f>
        <v>XP17003203-JPKP_A</v>
      </c>
      <c r="D179" s="4" t="str">
        <f>IF(ISERROR(FIND("Our", debit!C243)), debit!C243, LEFT(debit!C243, FIND("Our", debit!C243)-1))</f>
        <v>PCT2559MExp/TTah/CN</v>
      </c>
      <c r="E179" s="4" t="str">
        <f>IF((LEFT(debit!D243, 1) = "X"),CONCATENATE(MID(debit!D243,2,1),"20",MID(debit!D243,3,2),"-",MID(debit!D243,5,4)),LEFT(debit!D243,10))</f>
        <v>P2014-0824</v>
      </c>
      <c r="F179" s="4" t="str">
        <f>CONCATENATE(debit!E243," US$")</f>
        <v>483.87 US$</v>
      </c>
      <c r="G179" s="3"/>
    </row>
    <row r="180" spans="1:7">
      <c r="A180" s="4" t="str">
        <f>debit!J45</f>
        <v>Cabinet Laurent &amp; Charras</v>
      </c>
      <c r="B180" s="5">
        <f>debit!A45</f>
        <v>42662</v>
      </c>
      <c r="C180" s="4" t="str">
        <f>debit!B45</f>
        <v>XP16004752-FRLC_A</v>
      </c>
      <c r="D180" s="4" t="str">
        <f>IF(ISERROR(FIND("Our", debit!C45)), debit!C45, LEFT(debit!C45, FIND("Our", debit!C45)-1))</f>
        <v>F30-B-37300 CN</v>
      </c>
      <c r="E180" s="4" t="str">
        <f>IF((LEFT(debit!D45, 1) = "X"),CONCATENATE(MID(debit!D45,2,1),"20",MID(debit!D45,3,2),"-",MID(debit!D45,5,4)),LEFT(debit!D45,10))</f>
        <v>P2014-0724</v>
      </c>
      <c r="F180" s="4" t="str">
        <f>CONCATENATE(debit!E45," US$")</f>
        <v>118.47 US$</v>
      </c>
      <c r="G180" s="3"/>
    </row>
    <row r="181" spans="1:7">
      <c r="A181" s="4" t="str">
        <f>debit!J46</f>
        <v>Cabinet Laurent &amp; Charras</v>
      </c>
      <c r="B181" s="5">
        <f>debit!A46</f>
        <v>42661</v>
      </c>
      <c r="C181" s="4" t="str">
        <f>debit!B46</f>
        <v>XP16004699-FRLC_A</v>
      </c>
      <c r="D181" s="4" t="str">
        <f>IF(ISERROR(FIND("Our", debit!C46)), debit!C46, LEFT(debit!C46, FIND("Our", debit!C46)-1))</f>
        <v>F30-B-37300 CN</v>
      </c>
      <c r="E181" s="4" t="str">
        <f>IF((LEFT(debit!D46, 1) = "X"),CONCATENATE(MID(debit!D46,2,1),"20",MID(debit!D46,3,2),"-",MID(debit!D46,5,4)),LEFT(debit!D46,10))</f>
        <v>P2014-0724</v>
      </c>
      <c r="F181" s="4" t="str">
        <f>CONCATENATE(debit!E46," US$")</f>
        <v>638.17 US$</v>
      </c>
      <c r="G181" s="3"/>
    </row>
    <row r="182" spans="1:7">
      <c r="A182" s="4" t="str">
        <f>debit!J127</f>
        <v>HAMRE, SCHUMANN, MUELLER &amp; LARSON, P.C.</v>
      </c>
      <c r="B182" s="5">
        <f>debit!A127</f>
        <v>42860</v>
      </c>
      <c r="C182" s="4" t="str">
        <f>debit!B127</f>
        <v>XP17002547-USHSM_A</v>
      </c>
      <c r="D182" s="4" t="str">
        <f>IF(ISERROR(FIND("Our", debit!C127)), debit!C127, LEFT(debit!C127, FIND("Our", debit!C127)-1))</f>
        <v>20424.0081CNU1</v>
      </c>
      <c r="E182" s="4" t="str">
        <f>IF((LEFT(debit!D127, 1) = "X"),CONCATENATE(MID(debit!D127,2,1),"20",MID(debit!D127,3,2),"-",MID(debit!D127,5,4)),LEFT(debit!D127,10))</f>
        <v>P2015-0647</v>
      </c>
      <c r="F182" s="4" t="str">
        <f>CONCATENATE(debit!E127," US$")</f>
        <v>567.21 US$</v>
      </c>
      <c r="G182" s="3"/>
    </row>
    <row r="183" spans="1:7">
      <c r="A183" s="4" t="str">
        <f>debit!J141</f>
        <v>HAMRE, SCHUMANN, MUELLER &amp; LARSON, P.C.</v>
      </c>
      <c r="B183" s="5">
        <f>debit!A141</f>
        <v>42810</v>
      </c>
      <c r="C183" s="4" t="str">
        <f>debit!B141</f>
        <v>XP17001554-USHSM_A</v>
      </c>
      <c r="D183" s="4" t="str">
        <f>IF(ISERROR(FIND("Our", debit!C141)), debit!C141, LEFT(debit!C141, FIND("Our", debit!C141)-1))</f>
        <v>20424.0329CNU1</v>
      </c>
      <c r="E183" s="4" t="str">
        <f>IF((LEFT(debit!D141, 1) = "X"),CONCATENATE(MID(debit!D141,2,1),"20",MID(debit!D141,3,2),"-",MID(debit!D141,5,4)),LEFT(debit!D141,10))</f>
        <v>P2017-0338</v>
      </c>
      <c r="F183" s="4" t="str">
        <f>CONCATENATE(debit!E141," US$")</f>
        <v>2130.68 US$</v>
      </c>
      <c r="G183" s="3"/>
    </row>
    <row r="184" spans="1:7">
      <c r="A184" s="4" t="str">
        <f>debit!J148</f>
        <v>HAMRE, SCHUMANN, MUELLER &amp; LARSON, P.C.</v>
      </c>
      <c r="B184" s="5">
        <f>debit!A148</f>
        <v>42795</v>
      </c>
      <c r="C184" s="4" t="str">
        <f>debit!B148</f>
        <v>XP17001214-USHSM_A</v>
      </c>
      <c r="D184" s="4" t="str">
        <f>IF(ISERROR(FIND("Our", debit!C148)), debit!C148, LEFT(debit!C148, FIND("Our", debit!C148)-1))</f>
        <v>14100.0016CNWO</v>
      </c>
      <c r="E184" s="4" t="str">
        <f>IF((LEFT(debit!D148, 1) = "X"),CONCATENATE(MID(debit!D148,2,1),"20",MID(debit!D148,3,2),"-",MID(debit!D148,5,4)),LEFT(debit!D148,10))</f>
        <v>P2015-1116</v>
      </c>
      <c r="F184" s="4" t="str">
        <f>CONCATENATE(debit!E148," US$")</f>
        <v>169.22 US$</v>
      </c>
      <c r="G184" s="3"/>
    </row>
    <row r="185" spans="1:7">
      <c r="A185" s="4" t="str">
        <f>debit!J245</f>
        <v>KUZUWA &amp; PARTNERS</v>
      </c>
      <c r="B185" s="5">
        <f>debit!A245</f>
        <v>42873</v>
      </c>
      <c r="C185" s="4" t="str">
        <f>debit!B245</f>
        <v>XP17002861-JPKP_A</v>
      </c>
      <c r="D185" s="4" t="str">
        <f>IF(ISERROR(FIND("Our", debit!C245)), debit!C245, LEFT(debit!C245, FIND("Our", debit!C245)-1))</f>
        <v>PCT2757BGxp/YZat/CN</v>
      </c>
      <c r="E185" s="4" t="str">
        <f>IF((LEFT(debit!D245, 1) = "X"),CONCATENATE(MID(debit!D245,2,1),"20",MID(debit!D245,3,2),"-",MID(debit!D245,5,4)),LEFT(debit!D245,10))</f>
        <v>P2014-0925</v>
      </c>
      <c r="F185" s="4" t="str">
        <f>CONCATENATE(debit!E245," US$")</f>
        <v>115.91 US$</v>
      </c>
      <c r="G185" s="3"/>
    </row>
    <row r="186" spans="1:7">
      <c r="A186" s="4" t="str">
        <f>debit!J256</f>
        <v>LAVOIX INTELLECTUAL PROPERTY LAW</v>
      </c>
      <c r="B186" s="5">
        <f>debit!A256</f>
        <v>42879</v>
      </c>
      <c r="C186" s="4" t="str">
        <f>debit!B256</f>
        <v>XP17002992-FRLAV_A</v>
      </c>
      <c r="D186" s="4" t="str">
        <f>IF(ISERROR(FIND("Our", debit!C256)), debit!C256, LEFT(debit!C256, FIND("Our", debit!C256)-1))</f>
        <v>BET 17L0508 (BF/SC)</v>
      </c>
      <c r="E186" s="4" t="str">
        <f>IF((LEFT(debit!D256, 1) = "X"),CONCATENATE(MID(debit!D256,2,1),"20",MID(debit!D256,3,2),"-",MID(debit!D256,5,4)),LEFT(debit!D256,10))</f>
        <v>P2017-0269</v>
      </c>
      <c r="F186" s="4" t="str">
        <f>CONCATENATE(debit!E256," US$")</f>
        <v>97.12 US$</v>
      </c>
      <c r="G186" s="3"/>
    </row>
    <row r="187" spans="1:7">
      <c r="A187" s="4" t="str">
        <f>debit!J294</f>
        <v>MINTZ, LEVIN, COHN, FERRIS, GLOVSKY AND POPEO, P.C.</v>
      </c>
      <c r="B187" s="5">
        <f>debit!A294</f>
        <v>42899</v>
      </c>
      <c r="C187" s="4" t="str">
        <f>debit!B294</f>
        <v>XP17003406-USML_A</v>
      </c>
      <c r="D187" s="4" t="str">
        <f>IF(ISERROR(FIND("Our", debit!C294)), debit!C294, LEFT(debit!C294, FIND("Our", debit!C294)-1))</f>
        <v>50779-567N01CN-010810CN</v>
      </c>
      <c r="E187" s="4" t="str">
        <f>IF((LEFT(debit!D294, 1) = "X"),CONCATENATE(MID(debit!D294,2,1),"20",MID(debit!D294,3,2),"-",MID(debit!D294,5,4)),LEFT(debit!D294,10))</f>
        <v>P2017-0359</v>
      </c>
      <c r="F187" s="4" t="str">
        <f>CONCATENATE(debit!E294," US$")</f>
        <v>124.21 US$</v>
      </c>
      <c r="G187" s="3"/>
    </row>
    <row r="188" spans="1:7">
      <c r="A188" s="4" t="str">
        <f>debit!J310</f>
        <v>MINTZ, LEVIN, COHN, FERRIS, GLOVSKY AND POPEO, P.C.</v>
      </c>
      <c r="B188" s="5">
        <f>debit!A310</f>
        <v>42458</v>
      </c>
      <c r="C188" s="4" t="str">
        <f>debit!B310</f>
        <v>XP16001295-USML_A</v>
      </c>
      <c r="D188" s="4" t="str">
        <f>IF(ISERROR(FIND("Our", debit!C310)), debit!C310, LEFT(debit!C310, FIND("Our", debit!C310)-1))</f>
        <v>50760-523N01CN-001910CN</v>
      </c>
      <c r="E188" s="4" t="str">
        <f>IF((LEFT(debit!D310, 1) = "X"),CONCATENATE(MID(debit!D310,2,1),"20",MID(debit!D310,3,2),"-",MID(debit!D310,5,4)),LEFT(debit!D310,10))</f>
        <v>P2015-1578</v>
      </c>
      <c r="F188" s="4" t="str">
        <f>CONCATENATE(debit!E310," US$")</f>
        <v>614.79 US$</v>
      </c>
      <c r="G188" s="3"/>
    </row>
    <row r="189" spans="1:7">
      <c r="A189" s="4" t="str">
        <f>debit!J316</f>
        <v>Morrison &amp; Foerster, LLP</v>
      </c>
      <c r="B189" s="5">
        <f>debit!A316</f>
        <v>42888</v>
      </c>
      <c r="C189" s="4" t="str">
        <f>debit!B316</f>
        <v>XP17003221-USMF_A</v>
      </c>
      <c r="D189" s="4" t="str">
        <f>IF(ISERROR(FIND("Our", debit!C316)), debit!C316, LEFT(debit!C316, FIND("Our", debit!C316)-1))</f>
        <v>77894-20027.46</v>
      </c>
      <c r="E189" s="4" t="str">
        <f>IF((LEFT(debit!D316, 1) = "X"),CONCATENATE(MID(debit!D316,2,1),"20",MID(debit!D316,3,2),"-",MID(debit!D316,5,4)),LEFT(debit!D316,10))</f>
        <v>P2017-1140</v>
      </c>
      <c r="F189" s="4" t="str">
        <f>CONCATENATE(debit!E316," US$")</f>
        <v>1512.59 US$</v>
      </c>
      <c r="G189" s="3"/>
    </row>
    <row r="190" spans="1:7">
      <c r="A190" s="4" t="str">
        <f>debit!J164</f>
        <v>HAMRE, SCHUMANN, MUELLER &amp; LARSON, P.C.</v>
      </c>
      <c r="B190" s="5">
        <f>debit!A164</f>
        <v>42704</v>
      </c>
      <c r="C190" s="4" t="str">
        <f>debit!B164</f>
        <v>XP16005485-USHSM_A</v>
      </c>
      <c r="D190" s="4" t="str">
        <f>IF(ISERROR(FIND("Our", debit!C164)), debit!C164, LEFT(debit!C164, FIND("Our", debit!C164)-1))</f>
        <v>20424.0059CNWO</v>
      </c>
      <c r="E190" s="4" t="str">
        <f>IF((LEFT(debit!D164, 1) = "X"),CONCATENATE(MID(debit!D164,2,1),"20",MID(debit!D164,3,2),"-",MID(debit!D164,5,4)),LEFT(debit!D164,10))</f>
        <v>P2015-0746</v>
      </c>
      <c r="F190" s="4" t="str">
        <f>CONCATENATE(debit!E164," US$")</f>
        <v>687.4 US$</v>
      </c>
      <c r="G190" s="3"/>
    </row>
    <row r="191" spans="1:7">
      <c r="A191" s="4" t="str">
        <f>debit!J306</f>
        <v>MINTZ, LEVIN, COHN, FERRIS, GLOVSKY AND POPEO, P.C.</v>
      </c>
      <c r="B191" s="5">
        <f>debit!A306</f>
        <v>42522</v>
      </c>
      <c r="C191" s="4" t="str">
        <f>debit!B306</f>
        <v>XP16002415-USML_A</v>
      </c>
      <c r="D191" s="4" t="str">
        <f>IF(ISERROR(FIND("Our", debit!C306)), debit!C306, LEFT(debit!C306, FIND("Our", debit!C306)-1))</f>
        <v>50760-524N01CN-002210CN</v>
      </c>
      <c r="E191" s="4" t="str">
        <f>IF((LEFT(debit!D306, 1) = "X"),CONCATENATE(MID(debit!D306,2,1),"20",MID(debit!D306,3,2),"-",MID(debit!D306,5,4)),LEFT(debit!D306,10))</f>
        <v>P2016-0675</v>
      </c>
      <c r="F191" s="4" t="str">
        <f>CONCATENATE(debit!E306," US$")</f>
        <v>1714.7 US$</v>
      </c>
      <c r="G191" s="3"/>
    </row>
    <row r="192" spans="1:7">
      <c r="A192" s="4" t="str">
        <f>debit!J319</f>
        <v>NAGOYA INTERNATIONAL PATENT FIRM</v>
      </c>
      <c r="B192" s="5">
        <f>debit!A319</f>
        <v>42895</v>
      </c>
      <c r="C192" s="4" t="str">
        <f>debit!B319</f>
        <v>XP17003356-JPNIP_A</v>
      </c>
      <c r="D192" s="4" t="str">
        <f>IF(ISERROR(FIND("Our", debit!C319)), debit!C319, LEFT(debit!C319, FIND("Our", debit!C319)-1))</f>
        <v>VIC-1-PCTCN</v>
      </c>
      <c r="E192" s="4" t="str">
        <f>IF((LEFT(debit!D319, 1) = "X"),CONCATENATE(MID(debit!D319,2,1),"20",MID(debit!D319,3,2),"-",MID(debit!D319,5,4)),LEFT(debit!D319,10))</f>
        <v>P2016-1809</v>
      </c>
      <c r="F192" s="4" t="str">
        <f>CONCATENATE(debit!E319," US$")</f>
        <v>56.47 US$</v>
      </c>
      <c r="G192" s="3"/>
    </row>
    <row r="193" spans="1:7">
      <c r="A193" s="4" t="str">
        <f>debit!J354</f>
        <v>SOCIETÀ ITALIANA BREVETTI S.p.A.</v>
      </c>
      <c r="B193" s="5">
        <f>debit!A354</f>
        <v>42899</v>
      </c>
      <c r="C193" s="4" t="str">
        <f>debit!B354</f>
        <v>XP17003410-ITSIB_A</v>
      </c>
      <c r="D193" s="4" t="str">
        <f>IF(ISERROR(FIND("Our", debit!C354)), debit!C354, LEFT(debit!C354, FIND("Our", debit!C354)-1))</f>
        <v>BX4290M</v>
      </c>
      <c r="E193" s="4" t="str">
        <f>IF((LEFT(debit!D354, 1) = "X"),CONCATENATE(MID(debit!D354,2,1),"20",MID(debit!D354,3,2),"-",MID(debit!D354,5,4)),LEFT(debit!D354,10))</f>
        <v>P2015-1633</v>
      </c>
      <c r="F193" s="4" t="str">
        <f>CONCATENATE(debit!E354," US$")</f>
        <v>125.46 US$</v>
      </c>
      <c r="G193" s="3"/>
    </row>
    <row r="194" spans="1:7">
      <c r="A194" s="4" t="str">
        <f>debit!J357</f>
        <v>SOCIETÀ ITALIANA BREVETTI S.p.A.</v>
      </c>
      <c r="B194" s="5">
        <f>debit!A357</f>
        <v>42867</v>
      </c>
      <c r="C194" s="4" t="str">
        <f>debit!B357</f>
        <v>XP17002758-ITSIB_A</v>
      </c>
      <c r="D194" s="4" t="str">
        <f>IF(ISERROR(FIND("Our", debit!C357)), debit!C357, LEFT(debit!C357, FIND("Our", debit!C357)-1))</f>
        <v>BX4311M</v>
      </c>
      <c r="E194" s="4" t="str">
        <f>IF((LEFT(debit!D357, 1) = "X"),CONCATENATE(MID(debit!D357,2,1),"20",MID(debit!D357,3,2),"-",MID(debit!D357,5,4)),LEFT(debit!D357,10))</f>
        <v>P2015-1628</v>
      </c>
      <c r="F194" s="4" t="str">
        <f>CONCATENATE(debit!E357," US$")</f>
        <v>493.35 US$</v>
      </c>
      <c r="G194" s="3"/>
    </row>
    <row r="195" spans="1:7">
      <c r="A195" s="4" t="str">
        <f>debit!J358</f>
        <v>SOCIETÀ ITALIANA BREVETTI S.p.A.</v>
      </c>
      <c r="B195" s="5">
        <f>debit!A358</f>
        <v>42860</v>
      </c>
      <c r="C195" s="4" t="str">
        <f>debit!B358</f>
        <v>XP17002546-ITSIB_A</v>
      </c>
      <c r="D195" s="4" t="str">
        <f>IF(ISERROR(FIND("Our", debit!C358)), debit!C358, LEFT(debit!C358, FIND("Our", debit!C358)-1))</f>
        <v>BX3403R/RGR/rsda</v>
      </c>
      <c r="E195" s="4" t="str">
        <f>IF((LEFT(debit!D358, 1) = "X"),CONCATENATE(MID(debit!D358,2,1),"20",MID(debit!D358,3,2),"-",MID(debit!D358,5,4)),LEFT(debit!D358,10))</f>
        <v>P2016-1947</v>
      </c>
      <c r="F195" s="4" t="str">
        <f>CONCATENATE(debit!E358," US$")</f>
        <v>507.22 US$</v>
      </c>
      <c r="G195" s="3"/>
    </row>
    <row r="196" spans="1:7">
      <c r="A196" s="4" t="str">
        <f>debit!J231</f>
        <v>Kirkpatrick SA/NV Intellectual Property</v>
      </c>
      <c r="B196" s="5">
        <f>debit!A231</f>
        <v>42702</v>
      </c>
      <c r="C196" s="4" t="str">
        <f>debit!B231</f>
        <v>XP16005424-BEKSN_A</v>
      </c>
      <c r="D196" s="4" t="str">
        <f>IF(ISERROR(FIND("Our", debit!C231)), debit!C231, LEFT(debit!C231, FIND("Our", debit!C231)-1))</f>
        <v>E6961-CN</v>
      </c>
      <c r="E196" s="4" t="str">
        <f>IF((LEFT(debit!D231, 1) = "X"),CONCATENATE(MID(debit!D231,2,1),"20",MID(debit!D231,3,2),"-",MID(debit!D231,5,4)),LEFT(debit!D231,10))</f>
        <v>P2014-0128</v>
      </c>
      <c r="F196" s="4" t="str">
        <f>CONCATENATE(debit!E231," US$")</f>
        <v>493.52 US$</v>
      </c>
      <c r="G196" s="3"/>
    </row>
    <row r="197" spans="1:7">
      <c r="A197" s="4" t="str">
        <f>debit!J15</f>
        <v>Cabinet Laurent &amp; Charras</v>
      </c>
      <c r="B197" s="5">
        <f>debit!A15</f>
        <v>42888</v>
      </c>
      <c r="C197" s="4" t="str">
        <f>debit!B15</f>
        <v>XP17003207-FRLC_A</v>
      </c>
      <c r="D197" s="4" t="str">
        <f>IF(ISERROR(FIND("Our", debit!C15)), debit!C15, LEFT(debit!C15, FIND("Our", debit!C15)-1))</f>
        <v>C289-B-37952 CN</v>
      </c>
      <c r="E197" s="4" t="str">
        <f>IF((LEFT(debit!D15, 1) = "X"),CONCATENATE(MID(debit!D15,2,1),"20",MID(debit!D15,3,2),"-",MID(debit!D15,5,4)),LEFT(debit!D15,10))</f>
        <v>P2014-1653</v>
      </c>
      <c r="F197" s="4" t="str">
        <f>CONCATENATE(debit!E15," US$")</f>
        <v>176.02 US$</v>
      </c>
      <c r="G197" s="3"/>
    </row>
    <row r="198" spans="1:7">
      <c r="A198" s="4" t="str">
        <f>debit!J72</f>
        <v>Foley &amp; Lardner LLP</v>
      </c>
      <c r="B198" s="5">
        <f>debit!A72</f>
        <v>42899</v>
      </c>
      <c r="C198" s="4" t="str">
        <f>debit!B72</f>
        <v>XP17003409-USFL_A</v>
      </c>
      <c r="D198" s="4" t="str">
        <f>IF(ISERROR(FIND("Our", debit!C72)), debit!C72, LEFT(debit!C72, FIND("Our", debit!C72)-1))</f>
        <v>106389-4412</v>
      </c>
      <c r="E198" s="4" t="str">
        <f>IF((LEFT(debit!D72, 1) = "X"),CONCATENATE(MID(debit!D72,2,1),"20",MID(debit!D72,3,2),"-",MID(debit!D72,5,4)),LEFT(debit!D72,10))</f>
        <v>P2017-0950</v>
      </c>
      <c r="F198" s="4" t="str">
        <f>CONCATENATE(debit!E72," US$")</f>
        <v>2837.87 US$</v>
      </c>
      <c r="G198" s="3"/>
    </row>
    <row r="199" spans="1:7">
      <c r="A199" s="4" t="str">
        <f>debit!J76</f>
        <v>Foley &amp; Lardner LLP</v>
      </c>
      <c r="B199" s="5">
        <f>debit!A76</f>
        <v>42886</v>
      </c>
      <c r="C199" s="4" t="str">
        <f>debit!B76</f>
        <v>XP17003141-USFL_A</v>
      </c>
      <c r="D199" s="4" t="str">
        <f>IF(ISERROR(FIND("Our", debit!C76)), debit!C76, LEFT(debit!C76, FIND("Our", debit!C76)-1))</f>
        <v>106389-3594</v>
      </c>
      <c r="E199" s="4" t="str">
        <f>IF((LEFT(debit!D76, 1) = "X"),CONCATENATE(MID(debit!D76,2,1),"20",MID(debit!D76,3,2),"-",MID(debit!D76,5,4)),LEFT(debit!D76,10))</f>
        <v>P2015-0571</v>
      </c>
      <c r="F199" s="4" t="str">
        <f>CONCATENATE(debit!E76," US$")</f>
        <v>589.8 US$</v>
      </c>
      <c r="G199" s="3"/>
    </row>
    <row r="200" spans="1:7">
      <c r="A200" s="4" t="str">
        <f>debit!J282</f>
        <v>MEWBURN ELLIS LLP</v>
      </c>
      <c r="B200" s="5">
        <f>debit!A282</f>
        <v>42913</v>
      </c>
      <c r="C200" s="4" t="str">
        <f>debit!B282</f>
        <v>XP17003782-GBME_A</v>
      </c>
      <c r="D200" s="4" t="str">
        <f>IF(ISERROR(FIND("Our", debit!C282)), debit!C282, LEFT(debit!C282, FIND("Our", debit!C282)-1))</f>
        <v>RIC/FP7277338</v>
      </c>
      <c r="E200" s="4" t="str">
        <f>IF((LEFT(debit!D282, 1) = "X"),CONCATENATE(MID(debit!D282,2,1),"20",MID(debit!D282,3,2),"-",MID(debit!D282,5,4)),LEFT(debit!D282,10))</f>
        <v>P2017-0885</v>
      </c>
      <c r="F200" s="4" t="str">
        <f>CONCATENATE(debit!E282," US$")</f>
        <v>6406.94 US$</v>
      </c>
      <c r="G200" s="3"/>
    </row>
    <row r="201" spans="1:7">
      <c r="A201" s="4" t="str">
        <f>debit!J300</f>
        <v>MINTZ, LEVIN, COHN, FERRIS, GLOVSKY AND POPEO, P.C.</v>
      </c>
      <c r="B201" s="5">
        <f>debit!A300</f>
        <v>42760</v>
      </c>
      <c r="C201" s="4" t="str">
        <f>debit!B300</f>
        <v>XP17000684-USML_A</v>
      </c>
      <c r="D201" s="4" t="str">
        <f>IF(ISERROR(FIND("Our", debit!C300)), debit!C300, LEFT(debit!C300, FIND("Our", debit!C300)-1))</f>
        <v>50760-503N01CN-001710CN</v>
      </c>
      <c r="E201" s="4" t="str">
        <f>IF((LEFT(debit!D300, 1) = "X"),CONCATENATE(MID(debit!D300,2,1),"20",MID(debit!D300,3,2),"-",MID(debit!D300,5,4)),LEFT(debit!D300,10))</f>
        <v>P2015-1716</v>
      </c>
      <c r="F201" s="4" t="str">
        <f>CONCATENATE(debit!E300," US$")</f>
        <v>798.84 US$</v>
      </c>
      <c r="G201" s="3"/>
    </row>
    <row r="202" spans="1:7">
      <c r="A202" s="4" t="str">
        <f>debit!J342</f>
        <v>PANITCH SCHWARZE BELISARIO &amp; NADEL LLP</v>
      </c>
      <c r="B202" s="5">
        <f>debit!A342</f>
        <v>42775</v>
      </c>
      <c r="C202" s="4" t="str">
        <f>debit!B342</f>
        <v>XP17000836-USPSBN_A</v>
      </c>
      <c r="D202" s="4" t="str">
        <f>IF(ISERROR(FIND("Our", debit!C342)), debit!C342, LEFT(debit!C342, FIND("Our", debit!C342)-1))</f>
        <v>688618.0078/58CN</v>
      </c>
      <c r="E202" s="4" t="str">
        <f>IF((LEFT(debit!D342, 1) = "X"),CONCATENATE(MID(debit!D342,2,1),"20",MID(debit!D342,3,2),"-",MID(debit!D342,5,4)),LEFT(debit!D342,10))</f>
        <v>P2016-1872</v>
      </c>
      <c r="F202" s="4" t="str">
        <f>CONCATENATE(debit!E342," US$")</f>
        <v>62.93 US$</v>
      </c>
      <c r="G202" s="3"/>
    </row>
    <row r="203" spans="1:7">
      <c r="A203" s="4" t="str">
        <f>debit!J343</f>
        <v>PANITCH SCHWARZE BELISARIO &amp; NADEL LLP</v>
      </c>
      <c r="B203" s="5">
        <f>debit!A343</f>
        <v>42699</v>
      </c>
      <c r="C203" s="4" t="str">
        <f>debit!B343</f>
        <v>XP16005401-USPSBN_A</v>
      </c>
      <c r="D203" s="4" t="str">
        <f>IF(ISERROR(FIND("Our", debit!C343)), debit!C343, LEFT(debit!C343, FIND("Our", debit!C343)-1))</f>
        <v>688071.0041/11CN</v>
      </c>
      <c r="E203" s="4" t="str">
        <f>IF((LEFT(debit!D343, 1) = "X"),CONCATENATE(MID(debit!D343,2,1),"20",MID(debit!D343,3,2),"-",MID(debit!D343,5,4)),LEFT(debit!D343,10))</f>
        <v>P2016-1807</v>
      </c>
      <c r="F203" s="4" t="str">
        <f>CONCATENATE(debit!E343," US$")</f>
        <v>62.64 US$</v>
      </c>
      <c r="G203" s="3"/>
    </row>
    <row r="204" spans="1:7">
      <c r="A204" s="4" t="str">
        <f>debit!J40</f>
        <v>Cabinet Laurent &amp; Charras</v>
      </c>
      <c r="B204" s="5">
        <f>debit!A40</f>
        <v>42663</v>
      </c>
      <c r="C204" s="4" t="str">
        <f>debit!B40</f>
        <v>XP16004767-FRLC_A</v>
      </c>
      <c r="D204" s="4" t="str">
        <f>IF(ISERROR(FIND("Our", debit!C40)), debit!C40, LEFT(debit!C40, FIND("Our", debit!C40)-1))</f>
        <v>L220-B-49333 CN</v>
      </c>
      <c r="E204" s="4" t="str">
        <f>IF((LEFT(debit!D40, 1) = "X"),CONCATENATE(MID(debit!D40,2,1),"20",MID(debit!D40,3,2),"-",MID(debit!D40,5,4)),LEFT(debit!D40,10))</f>
        <v>P2016-1050</v>
      </c>
      <c r="F204" s="4" t="str">
        <f>CONCATENATE(debit!E40," US$")</f>
        <v>125.36 US$</v>
      </c>
      <c r="G204" s="3"/>
    </row>
    <row r="205" spans="1:7">
      <c r="A205" s="4" t="str">
        <f>debit!J116</f>
        <v>HAMRE, SCHUMANN, MUELLER &amp; LARSON, P.C.</v>
      </c>
      <c r="B205" s="5">
        <f>debit!A116</f>
        <v>42895</v>
      </c>
      <c r="C205" s="4" t="str">
        <f>debit!B116</f>
        <v>XP17003342-USHSM_A</v>
      </c>
      <c r="D205" s="4" t="str">
        <f>IF(ISERROR(FIND("Our", debit!C116)), debit!C116, LEFT(debit!C116, FIND("Our", debit!C116)-1))</f>
        <v>20424.0055CNWO</v>
      </c>
      <c r="E205" s="4" t="str">
        <f>IF((LEFT(debit!D116, 1) = "X"),CONCATENATE(MID(debit!D116,2,1),"20",MID(debit!D116,3,2),"-",MID(debit!D116,5,4)),LEFT(debit!D116,10))</f>
        <v>P2015-0833</v>
      </c>
      <c r="F205" s="4" t="str">
        <f>CONCATENATE(debit!E116," US$")</f>
        <v>509.08 US$</v>
      </c>
      <c r="G205" s="3"/>
    </row>
    <row r="206" spans="1:7">
      <c r="A206" s="4" t="str">
        <f>debit!J155</f>
        <v>HAMRE, SCHUMANN, MUELLER &amp; LARSON, P.C.</v>
      </c>
      <c r="B206" s="5">
        <f>debit!A155</f>
        <v>42752</v>
      </c>
      <c r="C206" s="4" t="str">
        <f>debit!B155</f>
        <v>XP17000332-USHSM_A</v>
      </c>
      <c r="D206" s="4" t="str">
        <f>IF(ISERROR(FIND("Our", debit!C155)), debit!C155, LEFT(debit!C155, FIND("Our", debit!C155)-1))</f>
        <v>20420.0241CNWO</v>
      </c>
      <c r="E206" s="4" t="str">
        <f>IF((LEFT(debit!D155, 1) = "X"),CONCATENATE(MID(debit!D155,2,1),"20",MID(debit!D155,3,2),"-",MID(debit!D155,5,4)),LEFT(debit!D155,10))</f>
        <v>P2014-1472</v>
      </c>
      <c r="F206" s="4" t="str">
        <f>CONCATENATE(debit!E155," US$")</f>
        <v>436.85 US$</v>
      </c>
      <c r="G206" s="3"/>
    </row>
    <row r="207" spans="1:7">
      <c r="A207" s="4" t="str">
        <f>debit!J161</f>
        <v>HAMRE, SCHUMANN, MUELLER &amp; LARSON, P.C.</v>
      </c>
      <c r="B207" s="5">
        <f>debit!A161</f>
        <v>42724</v>
      </c>
      <c r="C207" s="4" t="str">
        <f>debit!B161</f>
        <v>XP16005849-USHSM_A</v>
      </c>
      <c r="D207" s="4" t="str">
        <f>IF(ISERROR(FIND("Our", debit!C161)), debit!C161, LEFT(debit!C161, FIND("Our", debit!C161)-1))</f>
        <v>20424.0112CNU1</v>
      </c>
      <c r="E207" s="4" t="str">
        <f>IF((LEFT(debit!D161, 1) = "X"),CONCATENATE(MID(debit!D161,2,1),"20",MID(debit!D161,3,2),"-",MID(debit!D161,5,4)),LEFT(debit!D161,10))</f>
        <v>P2016-2113</v>
      </c>
      <c r="F207" s="4" t="str">
        <f>CONCATENATE(debit!E161," US$")</f>
        <v>1884.54 US$</v>
      </c>
      <c r="G207" s="3"/>
    </row>
    <row r="208" spans="1:7">
      <c r="A208" s="4" t="str">
        <f>debit!J217</f>
        <v>KAGAN BINDER PLLC</v>
      </c>
      <c r="B208" s="5">
        <f>debit!A217</f>
        <v>42892</v>
      </c>
      <c r="C208" s="4" t="str">
        <f>debit!B217</f>
        <v>XP17003263-USKB_A</v>
      </c>
      <c r="D208" s="4" t="str">
        <f>IF(ISERROR(FIND("Our", debit!C217)), debit!C217, LEFT(debit!C217, FIND("Our", debit!C217)-1))</f>
        <v>CEL0003/CN/2</v>
      </c>
      <c r="E208" s="4" t="str">
        <f>IF((LEFT(debit!D217, 1) = "X"),CONCATENATE(MID(debit!D217,2,1),"20",MID(debit!D217,3,2),"-",MID(debit!D217,5,4)),LEFT(debit!D217,10))</f>
        <v>P2014-1710</v>
      </c>
      <c r="F208" s="4" t="str">
        <f>CONCATENATE(debit!E217," US$")</f>
        <v>485.49 US$</v>
      </c>
      <c r="G208" s="3"/>
    </row>
    <row r="209" spans="1:7">
      <c r="A209" s="4" t="str">
        <f>debit!J298</f>
        <v>MINTZ, LEVIN, COHN, FERRIS, GLOVSKY AND POPEO, P.C.</v>
      </c>
      <c r="B209" s="5">
        <f>debit!A298</f>
        <v>42823</v>
      </c>
      <c r="C209" s="4" t="str">
        <f>debit!B298</f>
        <v>XP17001754-USML_A</v>
      </c>
      <c r="D209" s="4" t="str">
        <f>IF(ISERROR(FIND("Our", debit!C298)), debit!C298, LEFT(debit!C298, FIND("Our", debit!C298)-1))</f>
        <v>50779-552N01CN-009910CN</v>
      </c>
      <c r="E209" s="4" t="str">
        <f>IF((LEFT(debit!D298, 1) = "X"),CONCATENATE(MID(debit!D298,2,1),"20",MID(debit!D298,3,2),"-",MID(debit!D298,5,4)),LEFT(debit!D298,10))</f>
        <v>P2015-0572</v>
      </c>
      <c r="F209" s="4" t="str">
        <f>CONCATENATE(debit!E298," US$")</f>
        <v>367.11 US$</v>
      </c>
      <c r="G209" s="3"/>
    </row>
    <row r="210" spans="1:7">
      <c r="A210" s="4" t="str">
        <f>debit!J304</f>
        <v>MINTZ, LEVIN, COHN, FERRIS, GLOVSKY AND POPEO, P.C.</v>
      </c>
      <c r="B210" s="5">
        <f>debit!A304</f>
        <v>42565</v>
      </c>
      <c r="C210" s="4" t="str">
        <f>debit!B304</f>
        <v>XP16002996-USML_A</v>
      </c>
      <c r="D210" s="4" t="str">
        <f>IF(ISERROR(FIND("Our", debit!C304)), debit!C304, LEFT(debit!C304, FIND("Our", debit!C304)-1))</f>
        <v>50779-559N01CN-010210CN</v>
      </c>
      <c r="E210" s="4" t="str">
        <f>IF((LEFT(debit!D304, 1) = "X"),CONCATENATE(MID(debit!D304,2,1),"20",MID(debit!D304,3,2),"-",MID(debit!D304,5,4)),LEFT(debit!D304,10))</f>
        <v>P2016-0647</v>
      </c>
      <c r="F210" s="4" t="str">
        <f>CONCATENATE(debit!E304," US$")</f>
        <v>126.26 US$</v>
      </c>
      <c r="G210" s="3"/>
    </row>
    <row r="211" spans="1:7">
      <c r="A211" s="4" t="str">
        <f>debit!J312</f>
        <v>Morrison &amp; Foerster, LLP</v>
      </c>
      <c r="B211" s="5">
        <f>debit!A312</f>
        <v>42921</v>
      </c>
      <c r="C211" s="4" t="str">
        <f>debit!B312</f>
        <v>XP17003911-USMF_C</v>
      </c>
      <c r="D211" s="4" t="str">
        <f>IF(ISERROR(FIND("Our", debit!C312)), debit!C312, LEFT(debit!C312, FIND("Our", debit!C312)-1))</f>
        <v>77894-20025.43</v>
      </c>
      <c r="E211" s="4" t="str">
        <f>IF((LEFT(debit!D312, 1) = "X"),CONCATENATE(MID(debit!D312,2,1),"20",MID(debit!D312,3,2),"-",MID(debit!D312,5,4)),LEFT(debit!D312,10))</f>
        <v>P2013-0303</v>
      </c>
      <c r="F211" s="4" t="str">
        <f>CONCATENATE(debit!E312," US$")</f>
        <v>402.53 US$</v>
      </c>
      <c r="G211" s="3"/>
    </row>
    <row r="212" spans="1:7">
      <c r="A212" s="4" t="str">
        <f>debit!J325</f>
        <v>PANITCH SCHWARZE BELISARIO &amp; NADEL LLP</v>
      </c>
      <c r="B212" s="5">
        <f>debit!A325</f>
        <v>42919</v>
      </c>
      <c r="C212" s="4" t="str">
        <f>debit!B325</f>
        <v>XP17003859-USPSBN_A</v>
      </c>
      <c r="D212" s="4" t="str">
        <f>IF(ISERROR(FIND("Our", debit!C325)), debit!C325, LEFT(debit!C325, FIND("Our", debit!C325)-1))</f>
        <v>688934.0041/6CN</v>
      </c>
      <c r="E212" s="4" t="str">
        <f>IF((LEFT(debit!D325, 1) = "X"),CONCATENATE(MID(debit!D325,2,1),"20",MID(debit!D325,3,2),"-",MID(debit!D325,5,4)),LEFT(debit!D325,10))</f>
        <v>P2016-2136</v>
      </c>
      <c r="F212" s="4" t="str">
        <f>CONCATENATE(debit!E325," US$")</f>
        <v>577.4 US$</v>
      </c>
      <c r="G212" s="3"/>
    </row>
    <row r="213" spans="1:7">
      <c r="A213" s="4" t="str">
        <f>debit!J336</f>
        <v>PANITCH SCHWARZE BELISARIO &amp; NADEL LLP</v>
      </c>
      <c r="B213" s="5">
        <f>debit!A336</f>
        <v>42808</v>
      </c>
      <c r="C213" s="4" t="str">
        <f>debit!B336</f>
        <v>XP17001505-USPSBN_A</v>
      </c>
      <c r="D213" s="4" t="str">
        <f>IF(ISERROR(FIND("Our", debit!C336)), debit!C336, LEFT(debit!C336, FIND("Our", debit!C336)-1))</f>
        <v>688071.0050/12CN</v>
      </c>
      <c r="E213" s="4" t="str">
        <f>IF((LEFT(debit!D336, 1) = "X"),CONCATENATE(MID(debit!D336,2,1),"20",MID(debit!D336,3,2),"-",MID(debit!D336,5,4)),LEFT(debit!D336,10))</f>
        <v>P2016-1990</v>
      </c>
      <c r="F213" s="4" t="str">
        <f>CONCATENATE(debit!E336," US$")</f>
        <v>115.14 US$</v>
      </c>
      <c r="G213" s="3"/>
    </row>
    <row r="214" spans="1:7">
      <c r="A214" s="4" t="str">
        <f>debit!J359</f>
        <v>SOCIETÀ ITALIANA BREVETTI S.p.A.</v>
      </c>
      <c r="B214" s="5">
        <f>debit!A359</f>
        <v>42853</v>
      </c>
      <c r="C214" s="4" t="str">
        <f>debit!B359</f>
        <v>XP17002413-ITSIB_A</v>
      </c>
      <c r="D214" s="4" t="str">
        <f>IF(ISERROR(FIND("Our", debit!C359)), debit!C359, LEFT(debit!C359, FIND("Our", debit!C359)-1))</f>
        <v>BX3412/RCGE/rmn</v>
      </c>
      <c r="E214" s="4" t="str">
        <f>IF((LEFT(debit!D359, 1) = "X"),CONCATENATE(MID(debit!D359,2,1),"20",MID(debit!D359,3,2),"-",MID(debit!D359,5,4)),LEFT(debit!D359,10))</f>
        <v>P2016-2156</v>
      </c>
      <c r="F214" s="4" t="str">
        <f>CONCATENATE(debit!E359," US$")</f>
        <v>507.67 US$</v>
      </c>
      <c r="G214" s="3"/>
    </row>
    <row r="215" spans="1:7">
      <c r="A215" s="4" t="str">
        <f>debit!J379</f>
        <v>ULLRICH &amp; NAUMANN</v>
      </c>
      <c r="B215" s="5">
        <f>debit!A379</f>
        <v>42879</v>
      </c>
      <c r="C215" s="4" t="str">
        <f>debit!B379</f>
        <v>XP17002999-DE0758_A</v>
      </c>
      <c r="D215" s="4" t="str">
        <f>IF(ISERROR(FIND("Our", debit!C379)), debit!C379, LEFT(debit!C379, FIND("Our", debit!C379)-1))</f>
        <v>Please Provide</v>
      </c>
      <c r="E215" s="4" t="str">
        <f>IF((LEFT(debit!D379, 1) = "X"),CONCATENATE(MID(debit!D379,2,1),"20",MID(debit!D379,3,2),"-",MID(debit!D379,5,4)),LEFT(debit!D379,10))</f>
        <v>P2013-0768</v>
      </c>
      <c r="F215" s="4" t="str">
        <f>CONCATENATE(debit!E379," US$")</f>
        <v>481.3 US$</v>
      </c>
      <c r="G215" s="3"/>
    </row>
    <row r="216" spans="1:7">
      <c r="A216" s="4" t="str">
        <f>debit!J380</f>
        <v>ULLRICH &amp; NAUMANN</v>
      </c>
      <c r="B216" s="5">
        <f>debit!A380</f>
        <v>42702</v>
      </c>
      <c r="C216" s="4" t="str">
        <f>debit!B380</f>
        <v>XP16005411-DE0758_A</v>
      </c>
      <c r="D216" s="4" t="str">
        <f>IF(ISERROR(FIND("Our", debit!C380)), debit!C380, LEFT(debit!C380, FIND("Our", debit!C380)-1))</f>
        <v>Please Provide</v>
      </c>
      <c r="E216" s="4" t="str">
        <f>IF((LEFT(debit!D380, 1) = "X"),CONCATENATE(MID(debit!D380,2,1),"20",MID(debit!D380,3,2),"-",MID(debit!D380,5,4)),LEFT(debit!D380,10))</f>
        <v>P2013-0768</v>
      </c>
      <c r="F216" s="4" t="str">
        <f>CONCATENATE(debit!E380," US$")</f>
        <v>361.87 US$</v>
      </c>
      <c r="G216" s="3"/>
    </row>
    <row r="217" spans="1:7">
      <c r="A217" s="4" t="str">
        <f>debit!J383</f>
        <v>Venable LLP</v>
      </c>
      <c r="B217" s="5">
        <f>debit!A383</f>
        <v>42858</v>
      </c>
      <c r="C217" s="4" t="str">
        <f>debit!B383</f>
        <v>XP17002488-USVE_A</v>
      </c>
      <c r="D217" s="4" t="str">
        <f>IF(ISERROR(FIND("Our", debit!C383)), debit!C383, LEFT(debit!C383, FIND("Our", debit!C383)-1))</f>
        <v>31224-414921</v>
      </c>
      <c r="E217" s="4" t="str">
        <f>IF((LEFT(debit!D383, 1) = "X"),CONCATENATE(MID(debit!D383,2,1),"20",MID(debit!D383,3,2),"-",MID(debit!D383,5,4)),LEFT(debit!D383,10))</f>
        <v>P2016-0316</v>
      </c>
      <c r="F217" s="4" t="str">
        <f>CONCATENATE(debit!E383," US$")</f>
        <v>1057.93 US$</v>
      </c>
      <c r="G217" s="3"/>
    </row>
    <row r="218" spans="1:7">
      <c r="A218" s="4" t="str">
        <f>debit!J384</f>
        <v>Venable LLP</v>
      </c>
      <c r="B218" s="5">
        <f>debit!A384</f>
        <v>42857</v>
      </c>
      <c r="C218" s="4" t="str">
        <f>debit!B384</f>
        <v>XP17002453-USVE_A</v>
      </c>
      <c r="D218" s="4" t="str">
        <f>IF(ISERROR(FIND("Our", debit!C384)), debit!C384, LEFT(debit!C384, FIND("Our", debit!C384)-1))</f>
        <v>31224-414885</v>
      </c>
      <c r="E218" s="4" t="str">
        <f>IF((LEFT(debit!D384, 1) = "X"),CONCATENATE(MID(debit!D384,2,1),"20",MID(debit!D384,3,2),"-",MID(debit!D384,5,4)),LEFT(debit!D384,10))</f>
        <v>P2015-0872</v>
      </c>
      <c r="F218" s="4" t="str">
        <f>CONCATENATE(debit!E384," US$")</f>
        <v>808.95 US$</v>
      </c>
      <c r="G218" s="3"/>
    </row>
    <row r="219" spans="1:7">
      <c r="A219" s="4" t="str">
        <f>debit!J387</f>
        <v>Venable LLP</v>
      </c>
      <c r="B219" s="5">
        <f>debit!A387</f>
        <v>42723</v>
      </c>
      <c r="C219" s="4" t="str">
        <f>debit!B387</f>
        <v>XP16005816-USVE_A</v>
      </c>
      <c r="D219" s="4" t="str">
        <f>IF(ISERROR(FIND("Our", debit!C387)), debit!C387, LEFT(debit!C387, FIND("Our", debit!C387)-1))</f>
        <v>31224-410288</v>
      </c>
      <c r="E219" s="4" t="str">
        <f>IF((LEFT(debit!D387, 1) = "X"),CONCATENATE(MID(debit!D387,2,1),"20",MID(debit!D387,3,2),"-",MID(debit!D387,5,4)),LEFT(debit!D387,10))</f>
        <v>P2015-0525</v>
      </c>
      <c r="F219" s="4" t="str">
        <f>CONCATENATE(debit!E387," US$")</f>
        <v>167.37 US$</v>
      </c>
      <c r="G219" s="3"/>
    </row>
    <row r="220" spans="1:7">
      <c r="A220" s="4" t="str">
        <f>debit!J248</f>
        <v>KUZUWA &amp; PARTNERS</v>
      </c>
      <c r="B220" s="5">
        <f>debit!A248</f>
        <v>42849</v>
      </c>
      <c r="C220" s="4" t="str">
        <f>debit!B248</f>
        <v>XP17002277-JPKP_A</v>
      </c>
      <c r="D220" s="4" t="str">
        <f>IF(ISERROR(FIND("Our", debit!C248)), debit!C248, LEFT(debit!C248, FIND("Our", debit!C248)-1))</f>
        <v>F2870BGxp/SZat/CN</v>
      </c>
      <c r="E220" s="4" t="str">
        <f>IF((LEFT(debit!D248, 1) = "X"),CONCATENATE(MID(debit!D248,2,1),"20",MID(debit!D248,3,2),"-",MID(debit!D248,5,4)),LEFT(debit!D248,10))</f>
        <v>P2017-0285</v>
      </c>
      <c r="F220" s="4" t="str">
        <f>CONCATENATE(debit!E248," US$")</f>
        <v>1985.92 US$</v>
      </c>
      <c r="G220" s="3"/>
    </row>
    <row r="221" spans="1:7">
      <c r="A221" s="4" t="str">
        <f>debit!J30</f>
        <v>Cabinet Laurent &amp; Charras</v>
      </c>
      <c r="B221" s="5">
        <f>debit!A30</f>
        <v>42786</v>
      </c>
      <c r="C221" s="4" t="str">
        <f>debit!B30</f>
        <v>XP17001047-FRLC_A</v>
      </c>
      <c r="D221" s="4" t="str">
        <f>IF(ISERROR(FIND("Our", debit!C30)), debit!C30, LEFT(debit!C30, FIND("Our", debit!C30)-1))</f>
        <v>S283-B-37537 CN</v>
      </c>
      <c r="E221" s="4" t="str">
        <f>IF((LEFT(debit!D30, 1) = "X"),CONCATENATE(MID(debit!D30,2,1),"20",MID(debit!D30,3,2),"-",MID(debit!D30,5,4)),LEFT(debit!D30,10))</f>
        <v>P2014-1533</v>
      </c>
      <c r="F221" s="4" t="str">
        <f>CONCATENATE(debit!E30," US$")</f>
        <v>175.08 US$</v>
      </c>
      <c r="G221" s="3"/>
    </row>
    <row r="222" spans="1:7">
      <c r="A222" s="4" t="str">
        <f>debit!J280</f>
        <v>MARTENSEN IP</v>
      </c>
      <c r="B222" s="5">
        <f>debit!A280</f>
        <v>42790</v>
      </c>
      <c r="C222" s="4" t="str">
        <f>debit!B280</f>
        <v>XP17001139-USMIP_A</v>
      </c>
      <c r="D222" s="4" t="str">
        <f>IF(ISERROR(FIND("Our", debit!C280)), debit!C280, LEFT(debit!C280, FIND("Our", debit!C280)-1))</f>
        <v>CO2N P003CN</v>
      </c>
      <c r="E222" s="4" t="str">
        <f>IF((LEFT(debit!D280, 1) = "X"),CONCATENATE(MID(debit!D280,2,1),"20",MID(debit!D280,3,2),"-",MID(debit!D280,5,4)),LEFT(debit!D280,10))</f>
        <v>P2016-0870</v>
      </c>
      <c r="F222" s="4" t="str">
        <f>CONCATENATE(debit!E280," US$")</f>
        <v>800.42 US$</v>
      </c>
      <c r="G222" s="3"/>
    </row>
    <row r="223" spans="1:7">
      <c r="A223" s="4" t="str">
        <f>debit!J376</f>
        <v>TROUTMAN SANDERS LLP</v>
      </c>
      <c r="B223" s="5">
        <f>debit!A376</f>
        <v>41180</v>
      </c>
      <c r="C223" s="4" t="str">
        <f>debit!B376</f>
        <v>XP12000502/USTS</v>
      </c>
      <c r="D223" s="4">
        <f>IF(ISERROR(FIND("Our", debit!C376)), debit!C376, LEFT(debit!C376, FIND("Our", debit!C376)-1))</f>
        <v>15284.008528</v>
      </c>
      <c r="E223" s="4" t="str">
        <f>IF((LEFT(debit!D376, 1) = "X"),CONCATENATE(MID(debit!D376,2,1),"20",MID(debit!D376,3,2),"-",MID(debit!D376,5,4)),LEFT(debit!D376,10))</f>
        <v>P2012-0759</v>
      </c>
      <c r="F223" s="4" t="str">
        <f>CONCATENATE(debit!E376," US$")</f>
        <v>2515 US$</v>
      </c>
      <c r="G223" s="3"/>
    </row>
    <row r="224" spans="1:7">
      <c r="A224" s="4" t="str">
        <f>debit!J377</f>
        <v>TROUTMAN SANDERS LLP</v>
      </c>
      <c r="B224" s="5">
        <f>debit!A377</f>
        <v>41180</v>
      </c>
      <c r="C224" s="4" t="str">
        <f>debit!B377</f>
        <v>XP12000503/USTS</v>
      </c>
      <c r="D224" s="4">
        <f>IF(ISERROR(FIND("Our", debit!C377)), debit!C377, LEFT(debit!C377, FIND("Our", debit!C377)-1))</f>
        <v>15284.008613</v>
      </c>
      <c r="E224" s="4" t="str">
        <f>IF((LEFT(debit!D377, 1) = "X"),CONCATENATE(MID(debit!D377,2,1),"20",MID(debit!D377,3,2),"-",MID(debit!D377,5,4)),LEFT(debit!D377,10))</f>
        <v>P2012-0760</v>
      </c>
      <c r="F224" s="4" t="str">
        <f>CONCATENATE(debit!E377," US$")</f>
        <v>2375 US$</v>
      </c>
      <c r="G224" s="3"/>
    </row>
    <row r="225" spans="1:7">
      <c r="A225" s="4" t="str">
        <f>debit!J35</f>
        <v>Cabinet Laurent &amp; Charras</v>
      </c>
      <c r="B225" s="5">
        <f>debit!A35</f>
        <v>42731</v>
      </c>
      <c r="C225" s="4" t="str">
        <f>debit!B35</f>
        <v>XP16005994-FRLC_A</v>
      </c>
      <c r="D225" s="4" t="str">
        <f>IF(ISERROR(FIND("Our", debit!C35)), debit!C35, LEFT(debit!C35, FIND("Our", debit!C35)-1))</f>
        <v>G143-B-43539 CN</v>
      </c>
      <c r="E225" s="4" t="str">
        <f>IF((LEFT(debit!D35, 1) = "X"),CONCATENATE(MID(debit!D35,2,1),"20",MID(debit!D35,3,2),"-",MID(debit!D35,5,4)),LEFT(debit!D35,10))</f>
        <v>P2016-2169</v>
      </c>
      <c r="F225" s="4" t="str">
        <f>CONCATENATE(debit!E35," US$")</f>
        <v>3865.2 US$</v>
      </c>
      <c r="G225" s="3"/>
    </row>
    <row r="226" spans="1:7">
      <c r="A226" s="4" t="str">
        <f>debit!J39</f>
        <v>Cabinet Laurent &amp; Charras</v>
      </c>
      <c r="B226" s="5">
        <f>debit!A39</f>
        <v>42689</v>
      </c>
      <c r="C226" s="4" t="str">
        <f>debit!B39</f>
        <v>XP16005188-FRLC_A</v>
      </c>
      <c r="D226" s="4" t="str">
        <f>IF(ISERROR(FIND("Our", debit!C39)), debit!C39, LEFT(debit!C39, FIND("Our", debit!C39)-1))</f>
        <v>F30-B-41940 CN</v>
      </c>
      <c r="E226" s="4" t="str">
        <f>IF((LEFT(debit!D39, 1) = "X"),CONCATENATE(MID(debit!D39,2,1),"20",MID(debit!D39,3,2),"-",MID(debit!D39,5,4)),LEFT(debit!D39,10))</f>
        <v>P2016-1724</v>
      </c>
      <c r="F226" s="4" t="str">
        <f>CONCATENATE(debit!E39," US$")</f>
        <v>1708.23 US$</v>
      </c>
      <c r="G226" s="3"/>
    </row>
    <row r="227" spans="1:7">
      <c r="A227" s="4" t="str">
        <f>debit!J82</f>
        <v>Foley &amp; Lardner LLP</v>
      </c>
      <c r="B227" s="5">
        <f>debit!A82</f>
        <v>42860</v>
      </c>
      <c r="C227" s="4" t="str">
        <f>debit!B82</f>
        <v>XP17002549-USFL_A</v>
      </c>
      <c r="D227" s="4" t="str">
        <f>IF(ISERROR(FIND("Our", debit!C82)), debit!C82, LEFT(debit!C82, FIND("Our", debit!C82)-1))</f>
        <v>106389-4349</v>
      </c>
      <c r="E227" s="4" t="str">
        <f>IF((LEFT(debit!D82, 1) = "X"),CONCATENATE(MID(debit!D82,2,1),"20",MID(debit!D82,3,2),"-",MID(debit!D82,5,4)),LEFT(debit!D82,10))</f>
        <v>P2017-0270</v>
      </c>
      <c r="F227" s="4" t="str">
        <f>CONCATENATE(debit!E82," US$")</f>
        <v>514.86 US$</v>
      </c>
      <c r="G227" s="3"/>
    </row>
    <row r="228" spans="1:7">
      <c r="A228" s="4" t="str">
        <f>debit!J117</f>
        <v>HAMRE, SCHUMANN, MUELLER &amp; LARSON, P.C.</v>
      </c>
      <c r="B228" s="5">
        <f>debit!A117</f>
        <v>42894</v>
      </c>
      <c r="C228" s="4" t="str">
        <f>debit!B117</f>
        <v>XP17003308-USHSM_A</v>
      </c>
      <c r="D228" s="4" t="str">
        <f>IF(ISERROR(FIND("Our", debit!C117)), debit!C117, LEFT(debit!C117, FIND("Our", debit!C117)-1))</f>
        <v>20424.0135CND1</v>
      </c>
      <c r="E228" s="4" t="str">
        <f>IF((LEFT(debit!D117, 1) = "X"),CONCATENATE(MID(debit!D117,2,1),"20",MID(debit!D117,3,2),"-",MID(debit!D117,5,4)),LEFT(debit!D117,10))</f>
        <v>P2017-0844</v>
      </c>
      <c r="F228" s="4" t="str">
        <f>CONCATENATE(debit!E117," US$")</f>
        <v>63.85 US$</v>
      </c>
      <c r="G228" s="3"/>
    </row>
    <row r="229" spans="1:7">
      <c r="A229" s="4" t="str">
        <f>debit!J301</f>
        <v>MINTZ, LEVIN, COHN, FERRIS, GLOVSKY AND POPEO, P.C.</v>
      </c>
      <c r="B229" s="5">
        <f>debit!A301</f>
        <v>42684</v>
      </c>
      <c r="C229" s="4" t="str">
        <f>debit!B301</f>
        <v>XP16005141-USML_A</v>
      </c>
      <c r="D229" s="4" t="str">
        <f>IF(ISERROR(FIND("Our", debit!C301)), debit!C301, LEFT(debit!C301, FIND("Our", debit!C301)-1))</f>
        <v>50779-545N01CN-009510CN</v>
      </c>
      <c r="E229" s="4" t="str">
        <f>IF((LEFT(debit!D301, 1) = "X"),CONCATENATE(MID(debit!D301,2,1),"20",MID(debit!D301,3,2),"-",MID(debit!D301,5,4)),LEFT(debit!D301,10))</f>
        <v>P2014-0597</v>
      </c>
      <c r="F229" s="4" t="str">
        <f>CONCATENATE(debit!E301," US$")</f>
        <v>502.35 US$</v>
      </c>
      <c r="G229" s="3"/>
    </row>
    <row r="230" spans="1:7">
      <c r="A230" s="4" t="str">
        <f>debit!J385</f>
        <v>Venable LLP</v>
      </c>
      <c r="B230" s="5">
        <f>debit!A385</f>
        <v>42849</v>
      </c>
      <c r="C230" s="4" t="str">
        <f>debit!B385</f>
        <v>XP17002278-USVE_A</v>
      </c>
      <c r="D230" s="4" t="str">
        <f>IF(ISERROR(FIND("Our", debit!C385)), debit!C385, LEFT(debit!C385, FIND("Our", debit!C385)-1))</f>
        <v>31224-410288</v>
      </c>
      <c r="E230" s="4" t="str">
        <f>IF((LEFT(debit!D385, 1) = "X"),CONCATENATE(MID(debit!D385,2,1),"20",MID(debit!D385,3,2),"-",MID(debit!D385,5,4)),LEFT(debit!D385,10))</f>
        <v>P2015-0525</v>
      </c>
      <c r="F230" s="4" t="str">
        <f>CONCATENATE(debit!E385," US$")</f>
        <v>349.74 US$</v>
      </c>
      <c r="G230" s="3"/>
    </row>
    <row r="231" spans="1:7">
      <c r="A231" s="4" t="str">
        <f>debit!J119</f>
        <v>HAMRE, SCHUMANN, MUELLER &amp; LARSON, P.C.</v>
      </c>
      <c r="B231" s="5">
        <f>debit!A119</f>
        <v>42888</v>
      </c>
      <c r="C231" s="4" t="str">
        <f>debit!B119</f>
        <v>XP17003208-USHSM_A</v>
      </c>
      <c r="D231" s="4" t="str">
        <f>IF(ISERROR(FIND("Our", debit!C119)), debit!C119, LEFT(debit!C119, FIND("Our", debit!C119)-1))</f>
        <v>20424.0299CNU1</v>
      </c>
      <c r="E231" s="4" t="str">
        <f>IF((LEFT(debit!D119, 1) = "X"),CONCATENATE(MID(debit!D119,2,1),"20",MID(debit!D119,3,2),"-",MID(debit!D119,5,4)),LEFT(debit!D119,10))</f>
        <v>P2017-1132</v>
      </c>
      <c r="F231" s="4" t="str">
        <f>CONCATENATE(debit!E119," US$")</f>
        <v>2077 US$</v>
      </c>
      <c r="G231" s="3"/>
    </row>
    <row r="232" spans="1:7">
      <c r="A232" s="4" t="str">
        <f>debit!J196</f>
        <v>HAMRE, SCHUMANN, MUELLER &amp; LARSON, P.C.</v>
      </c>
      <c r="B232" s="5">
        <f>debit!A196</f>
        <v>42556</v>
      </c>
      <c r="C232" s="4" t="str">
        <f>debit!B196</f>
        <v>XP16002880-USHSM_A</v>
      </c>
      <c r="D232" s="4" t="str">
        <f>IF(ISERROR(FIND("Our", debit!C196)), debit!C196, LEFT(debit!C196, FIND("Our", debit!C196)-1))</f>
        <v>0424.0199CNM1</v>
      </c>
      <c r="E232" s="4" t="str">
        <f>IF((LEFT(debit!D196, 1) = "X"),CONCATENATE(MID(debit!D196,2,1),"20",MID(debit!D196,3,2),"-",MID(debit!D196,5,4)),LEFT(debit!D196,10))</f>
        <v>P2016-0982</v>
      </c>
      <c r="F232" s="4" t="str">
        <f>CONCATENATE(debit!E196," US$")</f>
        <v>1448.62 US$</v>
      </c>
      <c r="G232" s="3"/>
    </row>
    <row r="233" spans="1:7">
      <c r="A233" s="4" t="str">
        <f>debit!J197</f>
        <v>HAMRE, SCHUMANN, MUELLER &amp; LARSON, P.C.</v>
      </c>
      <c r="B233" s="5">
        <f>debit!A197</f>
        <v>42542</v>
      </c>
      <c r="C233" s="4" t="str">
        <f>debit!B197</f>
        <v>XP16002660-USHSM_A</v>
      </c>
      <c r="D233" s="4" t="str">
        <f>IF(ISERROR(FIND("Our", debit!C197)), debit!C197, LEFT(debit!C197, FIND("Our", debit!C197)-1))</f>
        <v xml:space="preserve">10869.0149CN01 </v>
      </c>
      <c r="E233" s="4" t="str">
        <f>IF((LEFT(debit!D197, 1) = "X"),CONCATENATE(MID(debit!D197,2,1),"20",MID(debit!D197,3,2),"-",MID(debit!D197,5,4)),LEFT(debit!D197,10))</f>
        <v>P2012-1251</v>
      </c>
      <c r="F233" s="4" t="str">
        <f>CONCATENATE(debit!E197," US$")</f>
        <v>622.95 US$</v>
      </c>
      <c r="G233" s="3"/>
    </row>
    <row r="234" spans="1:7">
      <c r="A234" s="4" t="str">
        <f>debit!J37</f>
        <v>Cabinet Laurent &amp; Charras</v>
      </c>
      <c r="B234" s="5">
        <f>debit!A37</f>
        <v>42716</v>
      </c>
      <c r="C234" s="4" t="str">
        <f>debit!B37</f>
        <v>XP16005725-FRLC_A</v>
      </c>
      <c r="D234" s="4" t="str">
        <f>IF(ISERROR(FIND("Our", debit!C37)), debit!C37, LEFT(debit!C37, FIND("Our", debit!C37)-1))</f>
        <v>C289-B-37952 CN</v>
      </c>
      <c r="E234" s="4" t="str">
        <f>IF((LEFT(debit!D37, 1) = "X"),CONCATENATE(MID(debit!D37,2,1),"20",MID(debit!D37,3,2),"-",MID(debit!D37,5,4)),LEFT(debit!D37,10))</f>
        <v>P2014-1653</v>
      </c>
      <c r="F234" s="4" t="str">
        <f>CONCATENATE(debit!E37," US$")</f>
        <v>1145.5 US$</v>
      </c>
      <c r="G234" s="3"/>
    </row>
    <row r="235" spans="1:7">
      <c r="A235" s="4" t="str">
        <f>debit!J38</f>
        <v>Cabinet Laurent &amp; Charras</v>
      </c>
      <c r="B235" s="5">
        <f>debit!A38</f>
        <v>42698</v>
      </c>
      <c r="C235" s="4" t="str">
        <f>debit!B38</f>
        <v>XP16005394-FRLC_A</v>
      </c>
      <c r="D235" s="4" t="str">
        <f>IF(ISERROR(FIND("Our", debit!C38)), debit!C38, LEFT(debit!C38, FIND("Our", debit!C38)-1))</f>
        <v>L220-B-49333 CN</v>
      </c>
      <c r="E235" s="4" t="str">
        <f>IF((LEFT(debit!D38, 1) = "X"),CONCATENATE(MID(debit!D38,2,1),"20",MID(debit!D38,3,2),"-",MID(debit!D38,5,4)),LEFT(debit!D38,10))</f>
        <v>P2016-1050</v>
      </c>
      <c r="F235" s="4" t="str">
        <f>CONCATENATE(debit!E38," US$")</f>
        <v>451.94 US$</v>
      </c>
      <c r="G235" s="3"/>
    </row>
    <row r="236" spans="1:7">
      <c r="A236" s="4" t="str">
        <f>debit!J100</f>
        <v>FPA PATENT ATTORNEYS PTY LTD</v>
      </c>
      <c r="B236" s="5">
        <f>debit!A100</f>
        <v>42681</v>
      </c>
      <c r="C236" s="4" t="str">
        <f>debit!B100</f>
        <v>XP16005063-AUFH_A</v>
      </c>
      <c r="D236" s="4" t="str">
        <f>IF(ISERROR(FIND("Our", debit!C100)), debit!C100, LEFT(debit!C100, FIND("Our", debit!C100)-1))</f>
        <v>M50149881:DJC:cr</v>
      </c>
      <c r="E236" s="4" t="str">
        <f>IF((LEFT(debit!D100, 1) = "X"),CONCATENATE(MID(debit!D100,2,1),"20",MID(debit!D100,3,2),"-",MID(debit!D100,5,4)),LEFT(debit!D100,10))</f>
        <v>P2016-1679</v>
      </c>
      <c r="F236" s="4" t="str">
        <f>CONCATENATE(debit!E100," US$")</f>
        <v>2164.67 US$</v>
      </c>
      <c r="G236" s="3"/>
    </row>
    <row r="237" spans="1:7">
      <c r="A237" s="4" t="str">
        <f>debit!J123</f>
        <v>HAMRE, SCHUMANN, MUELLER &amp; LARSON, P.C.</v>
      </c>
      <c r="B237" s="5">
        <f>debit!A123</f>
        <v>42870</v>
      </c>
      <c r="C237" s="4" t="str">
        <f>debit!B123</f>
        <v>XP17002794-USHSM_A</v>
      </c>
      <c r="D237" s="4" t="str">
        <f>IF(ISERROR(FIND("Our", debit!C123)), debit!C123, LEFT(debit!C123, FIND("Our", debit!C123)-1))</f>
        <v>20424.0047CNWO</v>
      </c>
      <c r="E237" s="4" t="str">
        <f>IF((LEFT(debit!D123, 1) = "X"),CONCATENATE(MID(debit!D123,2,1),"20",MID(debit!D123,3,2),"-",MID(debit!D123,5,4)),LEFT(debit!D123,10))</f>
        <v>P2015-0871</v>
      </c>
      <c r="F237" s="4" t="str">
        <f>CONCATENATE(debit!E123," US$")</f>
        <v>634.2 US$</v>
      </c>
      <c r="G237" s="3"/>
    </row>
    <row r="238" spans="1:7">
      <c r="A238" s="4" t="str">
        <f>debit!J175</f>
        <v>HAMRE, SCHUMANN, MUELLER &amp; LARSON, P.C.</v>
      </c>
      <c r="B238" s="5">
        <f>debit!A175</f>
        <v>42652</v>
      </c>
      <c r="C238" s="4" t="str">
        <f>debit!B175</f>
        <v>XP16004469-USHSM_A</v>
      </c>
      <c r="D238" s="4" t="str">
        <f>IF(ISERROR(FIND("Our", debit!C175)), debit!C175, LEFT(debit!C175, FIND("Our", debit!C175)-1))</f>
        <v xml:space="preserve">14100.0012CNWO </v>
      </c>
      <c r="E238" s="4" t="str">
        <f>IF((LEFT(debit!D175, 1) = "X"),CONCATENATE(MID(debit!D175,2,1),"20",MID(debit!D175,3,2),"-",MID(debit!D175,5,4)),LEFT(debit!D175,10))</f>
        <v>P2014-0278</v>
      </c>
      <c r="F238" s="4" t="str">
        <f>CONCATENATE(debit!E175," US$")</f>
        <v>164.91 US$</v>
      </c>
      <c r="G238" s="3"/>
    </row>
    <row r="239" spans="1:7">
      <c r="A239" s="4" t="str">
        <f>debit!J176</f>
        <v>HAMRE, SCHUMANN, MUELLER &amp; LARSON, P.C.</v>
      </c>
      <c r="B239" s="5">
        <f>debit!A176</f>
        <v>42642</v>
      </c>
      <c r="C239" s="4" t="str">
        <f>debit!B176</f>
        <v>XP16004343-USHSM_A</v>
      </c>
      <c r="D239" s="4" t="str">
        <f>IF(ISERROR(FIND("Our", debit!C176)), debit!C176, LEFT(debit!C176, FIND("Our", debit!C176)-1))</f>
        <v>14100.0023CNWO</v>
      </c>
      <c r="E239" s="4" t="str">
        <f>IF((LEFT(debit!D176, 1) = "X"),CONCATENATE(MID(debit!D176,2,1),"20",MID(debit!D176,3,2),"-",MID(debit!D176,5,4)),LEFT(debit!D176,10))</f>
        <v>P2016-1598</v>
      </c>
      <c r="F239" s="4" t="str">
        <f>CONCATENATE(debit!E176," US$")</f>
        <v>3439.54 US$</v>
      </c>
      <c r="G239" s="3"/>
    </row>
    <row r="240" spans="1:7">
      <c r="A240" s="4" t="str">
        <f>debit!J292</f>
        <v>MEWBURN ELLIS LLP</v>
      </c>
      <c r="B240" s="5">
        <f>debit!A292</f>
        <v>42853</v>
      </c>
      <c r="C240" s="4" t="str">
        <f>debit!B292</f>
        <v>XP17002398-GBME_A</v>
      </c>
      <c r="D240" s="4" t="str">
        <f>IF(ISERROR(FIND("Our", debit!C292)), debit!C292, LEFT(debit!C292, FIND("Our", debit!C292)-1))</f>
        <v>RYJ/CP7233190</v>
      </c>
      <c r="E240" s="4" t="str">
        <f>IF((LEFT(debit!D292, 1) = "X"),CONCATENATE(MID(debit!D292,2,1),"20",MID(debit!D292,3,2),"-",MID(debit!D292,5,4)),LEFT(debit!D292,10))</f>
        <v>P2016-1798</v>
      </c>
      <c r="F240" s="4" t="str">
        <f>CONCATENATE(debit!E292," US$")</f>
        <v>451.99 US$</v>
      </c>
      <c r="G240" s="3"/>
    </row>
    <row r="241" spans="1:7">
      <c r="A241" s="4" t="str">
        <f>debit!J409</f>
        <v>von Kreisler Selting Werner</v>
      </c>
      <c r="B241" s="5">
        <f>debit!A409</f>
        <v>42739</v>
      </c>
      <c r="C241" s="4" t="str">
        <f>debit!B409</f>
        <v>XP17000080-DEKSW_A</v>
      </c>
      <c r="D241" s="4" t="str">
        <f>IF(ISERROR(FIND("Our", debit!C409)), debit!C409, LEFT(debit!C409, FIND("Our", debit!C409)-1))</f>
        <v>141637CN Me/wi</v>
      </c>
      <c r="E241" s="4" t="str">
        <f>IF((LEFT(debit!D409, 1) = "X"),CONCATENATE(MID(debit!D409,2,1),"20",MID(debit!D409,3,2),"-",MID(debit!D409,5,4)),LEFT(debit!D409,10))</f>
        <v>P2014-0965</v>
      </c>
      <c r="F241" s="4" t="str">
        <f>CONCATENATE(debit!E409," US$")</f>
        <v>748.94 US$</v>
      </c>
      <c r="G241" s="3"/>
    </row>
    <row r="242" spans="1:7">
      <c r="A242" s="4" t="str">
        <f>debit!J27</f>
        <v>Cabinet Laurent &amp; Charras</v>
      </c>
      <c r="B242" s="5">
        <f>debit!A27</f>
        <v>42802</v>
      </c>
      <c r="C242" s="4" t="str">
        <f>debit!B27</f>
        <v>XP17001408-FRLC_A</v>
      </c>
      <c r="D242" s="4" t="str">
        <f>IF(ISERROR(FIND("Our", debit!C27)), debit!C27, LEFT(debit!C27, FIND("Our", debit!C27)-1))</f>
        <v>F30-B-43747 CN</v>
      </c>
      <c r="E242" s="4" t="str">
        <f>IF((LEFT(debit!D27, 1) = "X"),CONCATENATE(MID(debit!D27,2,1),"20",MID(debit!D27,3,2),"-",MID(debit!D27,5,4)),LEFT(debit!D27,10))</f>
        <v>P2017-0028</v>
      </c>
      <c r="F242" s="4" t="str">
        <f>CONCATENATE(debit!E27," US$")</f>
        <v>451.59 US$</v>
      </c>
      <c r="G242" s="3"/>
    </row>
    <row r="243" spans="1:7">
      <c r="A243" s="4" t="str">
        <f>debit!J61</f>
        <v>Flaster/Greenberg PC</v>
      </c>
      <c r="B243" s="5">
        <f>debit!A61</f>
        <v>42873</v>
      </c>
      <c r="C243" s="4" t="str">
        <f>debit!B61</f>
        <v>XP17002883-USFG_A</v>
      </c>
      <c r="D243" s="4" t="str">
        <f>IF(ISERROR(FIND("Our", debit!C61)), debit!C61, LEFT(debit!C61, FIND("Our", debit!C61)-1))</f>
        <v>I0113.0157/154CN</v>
      </c>
      <c r="E243" s="4" t="str">
        <f>IF((LEFT(debit!D61, 1) = "X"),CONCATENATE(MID(debit!D61,2,1),"20",MID(debit!D61,3,2),"-",MID(debit!D61,5,4)),LEFT(debit!D61,10))</f>
        <v>P2016-0752</v>
      </c>
      <c r="F243" s="4" t="str">
        <f>CONCATENATE(debit!E61," US$")</f>
        <v>589.59 US$</v>
      </c>
      <c r="G243" s="3"/>
    </row>
    <row r="244" spans="1:7">
      <c r="A244" s="4" t="str">
        <f>debit!J73</f>
        <v>Foley &amp; Lardner LLP</v>
      </c>
      <c r="B244" s="5">
        <f>debit!A73</f>
        <v>42895</v>
      </c>
      <c r="C244" s="4" t="str">
        <f>debit!B73</f>
        <v>XP17003354-USFL_A</v>
      </c>
      <c r="D244" s="4" t="str">
        <f>IF(ISERROR(FIND("Our", debit!C73)), debit!C73, LEFT(debit!C73, FIND("Our", debit!C73)-1))</f>
        <v>106389-4349</v>
      </c>
      <c r="E244" s="4" t="str">
        <f>IF((LEFT(debit!D73, 1) = "X"),CONCATENATE(MID(debit!D73,2,1),"20",MID(debit!D73,3,2),"-",MID(debit!D73,5,4)),LEFT(debit!D73,10))</f>
        <v>P2017-0270</v>
      </c>
      <c r="F244" s="4" t="str">
        <f>CONCATENATE(debit!E73," US$")</f>
        <v>53.15 US$</v>
      </c>
      <c r="G244" s="3"/>
    </row>
    <row r="245" spans="1:7">
      <c r="A245" s="4" t="str">
        <f>debit!J74</f>
        <v>Foley &amp; Lardner LLP</v>
      </c>
      <c r="B245" s="5">
        <f>debit!A74</f>
        <v>42895</v>
      </c>
      <c r="C245" s="4" t="str">
        <f>debit!B74</f>
        <v>XP17003337-USFL_A</v>
      </c>
      <c r="D245" s="4" t="str">
        <f>IF(ISERROR(FIND("Our", debit!C74)), debit!C74, LEFT(debit!C74, FIND("Our", debit!C74)-1))</f>
        <v>106389-3880</v>
      </c>
      <c r="E245" s="4" t="str">
        <f>IF((LEFT(debit!D74, 1) = "X"),CONCATENATE(MID(debit!D74,2,1),"20",MID(debit!D74,3,2),"-",MID(debit!D74,5,4)),LEFT(debit!D74,10))</f>
        <v>P2015-1641</v>
      </c>
      <c r="F245" s="4" t="str">
        <f>CONCATENATE(debit!E74," US$")</f>
        <v>781.92 US$</v>
      </c>
      <c r="G245" s="3"/>
    </row>
    <row r="246" spans="1:7">
      <c r="A246" s="4" t="str">
        <f>debit!J208</f>
        <v>HANOL Intellectual Property and Law</v>
      </c>
      <c r="B246" s="5">
        <f>debit!A208</f>
        <v>42473</v>
      </c>
      <c r="C246" s="4" t="str">
        <f>debit!B208</f>
        <v>XP16001501-KRHIPL_A</v>
      </c>
      <c r="D246" s="4" t="str">
        <f>IF(ISERROR(FIND("Our", debit!C208)), debit!C208, LEFT(debit!C208, FIND("Our", debit!C208)-1))</f>
        <v>OPA12163-CN</v>
      </c>
      <c r="E246" s="4" t="str">
        <f>IF((LEFT(debit!D208, 1) = "X"),CONCATENATE(MID(debit!D208,2,1),"20",MID(debit!D208,3,2),"-",MID(debit!D208,5,4)),LEFT(debit!D208,10))</f>
        <v>P2014-0336</v>
      </c>
      <c r="F246" s="4" t="str">
        <f>CONCATENATE(debit!E208," US$")</f>
        <v>46.59 US$</v>
      </c>
      <c r="G246" s="3"/>
    </row>
    <row r="247" spans="1:7">
      <c r="A247" s="4" t="str">
        <f>debit!J236</f>
        <v>Kirkpatrick SA/NV Intellectual Property</v>
      </c>
      <c r="B247" s="5">
        <f>debit!A236</f>
        <v>42583</v>
      </c>
      <c r="C247" s="4" t="str">
        <f>debit!B236</f>
        <v>XP16003282-BEKSN_A</v>
      </c>
      <c r="D247" s="4" t="str">
        <f>IF(ISERROR(FIND("Our", debit!C236)), debit!C236, LEFT(debit!C236, FIND("Our", debit!C236)-1))</f>
        <v>E6960-CN</v>
      </c>
      <c r="E247" s="4" t="str">
        <f>IF((LEFT(debit!D236, 1) = "X"),CONCATENATE(MID(debit!D236,2,1),"20",MID(debit!D236,3,2),"-",MID(debit!D236,5,4)),LEFT(debit!D236,10))</f>
        <v>P2014-0127</v>
      </c>
      <c r="F247" s="4" t="str">
        <f>CONCATENATE(debit!E236," US$")</f>
        <v>462.34 US$</v>
      </c>
      <c r="G247" s="3"/>
    </row>
    <row r="248" spans="1:7">
      <c r="A248" s="4" t="str">
        <f>debit!J348</f>
        <v>SCHWEGMAN LUNDBERG &amp; WOESSNER, P.A.</v>
      </c>
      <c r="B248" s="5">
        <f>debit!A348</f>
        <v>42886</v>
      </c>
      <c r="C248" s="4" t="str">
        <f>debit!B348</f>
        <v>XP17003135-USSLW_A</v>
      </c>
      <c r="D248" s="4" t="str">
        <f>IF(ISERROR(FIND("Our", debit!C348)), debit!C348, LEFT(debit!C348, FIND("Our", debit!C348)-1))</f>
        <v>4394.L58CN1</v>
      </c>
      <c r="E248" s="4" t="str">
        <f>IF((LEFT(debit!D348, 1) = "X"),CONCATENATE(MID(debit!D348,2,1),"20",MID(debit!D348,3,2),"-",MID(debit!D348,5,4)),LEFT(debit!D348,10))</f>
        <v>P2014-0631</v>
      </c>
      <c r="F248" s="4" t="str">
        <f>CONCATENATE(debit!E348," US$")</f>
        <v>301.09 US$</v>
      </c>
      <c r="G248" s="3"/>
    </row>
    <row r="249" spans="1:7">
      <c r="A249" s="4" t="str">
        <f>debit!J374</f>
        <v>SPRADLEY PLLC</v>
      </c>
      <c r="B249" s="5">
        <f>debit!A374</f>
        <v>42674</v>
      </c>
      <c r="C249" s="4" t="str">
        <f>debit!B374</f>
        <v>XP16004907-USSP_A</v>
      </c>
      <c r="D249" s="4" t="str">
        <f>IF(ISERROR(FIND("Our", debit!C374)), debit!C374, LEFT(debit!C374, FIND("Our", debit!C374)-1))</f>
        <v>Please Provide</v>
      </c>
      <c r="E249" s="4" t="str">
        <f>IF((LEFT(debit!D374, 1) = "X"),CONCATENATE(MID(debit!D374,2,1),"20",MID(debit!D374,3,2),"-",MID(debit!D374,5,4)),LEFT(debit!D374,10))</f>
        <v>P2015-0148</v>
      </c>
      <c r="F249" s="4" t="str">
        <f>CONCATENATE(debit!E374," US$")</f>
        <v>137.9 US$</v>
      </c>
      <c r="G249" s="3"/>
    </row>
    <row r="250" spans="1:7">
      <c r="A250" s="4" t="str">
        <f>debit!J397</f>
        <v>von Kreisler Selting Werner</v>
      </c>
      <c r="B250" s="5">
        <f>debit!A397</f>
        <v>42882</v>
      </c>
      <c r="C250" s="4" t="str">
        <f>debit!B397</f>
        <v>XP17003056-DEKSW_A</v>
      </c>
      <c r="D250" s="4" t="str">
        <f>IF(ISERROR(FIND("Our", debit!C397)), debit!C397, LEFT(debit!C397, FIND("Our", debit!C397)-1))</f>
        <v>151157CN</v>
      </c>
      <c r="E250" s="4" t="str">
        <f>IF((LEFT(debit!D397, 1) = "X"),CONCATENATE(MID(debit!D397,2,1),"20",MID(debit!D397,3,2),"-",MID(debit!D397,5,4)),LEFT(debit!D397,10))</f>
        <v>P2015-0573</v>
      </c>
      <c r="F250" s="4" t="str">
        <f>CONCATENATE(debit!E397," US$")</f>
        <v>1022.86 US$</v>
      </c>
      <c r="G250" s="3"/>
    </row>
    <row r="251" spans="1:7">
      <c r="A251" s="4" t="str">
        <f>debit!J400</f>
        <v>von Kreisler Selting Werner</v>
      </c>
      <c r="B251" s="5">
        <f>debit!A400</f>
        <v>42826</v>
      </c>
      <c r="C251" s="4" t="str">
        <f>debit!B400</f>
        <v>XP17001895-DEKSW_A</v>
      </c>
      <c r="D251" s="4" t="str">
        <f>IF(ISERROR(FIND("Our", debit!C400)), debit!C400, LEFT(debit!C400, FIND("Our", debit!C400)-1))</f>
        <v>170064CN TW/br</v>
      </c>
      <c r="E251" s="4" t="str">
        <f>IF((LEFT(debit!D400, 1) = "X"),CONCATENATE(MID(debit!D400,2,1),"20",MID(debit!D400,3,2),"-",MID(debit!D400,5,4)),LEFT(debit!D400,10))</f>
        <v>P2017-0419</v>
      </c>
      <c r="F251" s="4" t="str">
        <f>CONCATENATE(debit!E400," US$")</f>
        <v>442.57 US$</v>
      </c>
      <c r="G251" s="3"/>
    </row>
    <row r="252" spans="1:7">
      <c r="A252" s="4" t="str">
        <f>debit!J401</f>
        <v>von Kreisler Selting Werner</v>
      </c>
      <c r="B252" s="5">
        <f>debit!A401</f>
        <v>42825</v>
      </c>
      <c r="C252" s="4" t="str">
        <f>debit!B401</f>
        <v>XP17001884-DEKSW_A</v>
      </c>
      <c r="D252" s="4" t="str">
        <f>IF(ISERROR(FIND("Our", debit!C401)), debit!C401, LEFT(debit!C401, FIND("Our", debit!C401)-1))</f>
        <v>170064CN TW/br</v>
      </c>
      <c r="E252" s="4" t="str">
        <f>IF((LEFT(debit!D401, 1) = "X"),CONCATENATE(MID(debit!D401,2,1),"20",MID(debit!D401,3,2),"-",MID(debit!D401,5,4)),LEFT(debit!D401,10))</f>
        <v>P2017-0419</v>
      </c>
      <c r="F252" s="4" t="str">
        <f>CONCATENATE(debit!E401," US$")</f>
        <v>2640.6 US$</v>
      </c>
      <c r="G252" s="3"/>
    </row>
    <row r="253" spans="1:7">
      <c r="A253" s="4" t="str">
        <f>debit!J120</f>
        <v>HAMRE, SCHUMANN, MUELLER &amp; LARSON, P.C.</v>
      </c>
      <c r="B253" s="5">
        <f>debit!A120</f>
        <v>42882</v>
      </c>
      <c r="C253" s="4" t="str">
        <f>debit!B120</f>
        <v>XP17003055-USHSM_A</v>
      </c>
      <c r="D253" s="4" t="str">
        <f>IF(ISERROR(FIND("Our", debit!C120)), debit!C120, LEFT(debit!C120, FIND("Our", debit!C120)-1))</f>
        <v xml:space="preserve">10869.0149CN01 </v>
      </c>
      <c r="E253" s="4" t="str">
        <f>IF((LEFT(debit!D120, 1) = "X"),CONCATENATE(MID(debit!D120,2,1),"20",MID(debit!D120,3,2),"-",MID(debit!D120,5,4)),LEFT(debit!D120,10))</f>
        <v>P2012-1251</v>
      </c>
      <c r="F253" s="4" t="str">
        <f>CONCATENATE(debit!E120," US$")</f>
        <v>742.8 US$</v>
      </c>
    </row>
    <row r="254" spans="1:7">
      <c r="A254" s="4" t="str">
        <f>debit!J142</f>
        <v>HAMRE, SCHUMANN, MUELLER &amp; LARSON, P.C.</v>
      </c>
      <c r="B254" s="5">
        <f>debit!A142</f>
        <v>42804</v>
      </c>
      <c r="C254" s="4" t="str">
        <f>debit!B142</f>
        <v>XP17001469-USHSM_C</v>
      </c>
      <c r="D254" s="4" t="str">
        <f>IF(ISERROR(FIND("Our", debit!C142)), debit!C142, LEFT(debit!C142, FIND("Our", debit!C142)-1))</f>
        <v>20424.0141CNWO</v>
      </c>
      <c r="E254" s="4" t="str">
        <f>IF((LEFT(debit!D142, 1) = "X"),CONCATENATE(MID(debit!D142,2,1),"20",MID(debit!D142,3,2),"-",MID(debit!D142,5,4)),LEFT(debit!D142,10))</f>
        <v>P2015-0834</v>
      </c>
      <c r="F254" s="4" t="str">
        <f>CONCATENATE(debit!E142," US$")</f>
        <v>1269.47 US$</v>
      </c>
    </row>
    <row r="255" spans="1:7">
      <c r="A255" s="4" t="str">
        <f>debit!J228</f>
        <v>Kirkpatrick SA/NV Intellectual Property</v>
      </c>
      <c r="B255" s="5">
        <f>debit!A228</f>
        <v>42849</v>
      </c>
      <c r="C255" s="4" t="str">
        <f>debit!B228</f>
        <v>XP17002279-BEKSN_A</v>
      </c>
      <c r="D255" s="4" t="str">
        <f>IF(ISERROR(FIND("Our", debit!C228)), debit!C228, LEFT(debit!C228, FIND("Our", debit!C228)-1))</f>
        <v>E6979-CN</v>
      </c>
      <c r="E255" s="4" t="str">
        <f>IF((LEFT(debit!D228, 1) = "X"),CONCATENATE(MID(debit!D228,2,1),"20",MID(debit!D228,3,2),"-",MID(debit!D228,5,4)),LEFT(debit!D228,10))</f>
        <v>P2014-0129</v>
      </c>
      <c r="F255" s="4" t="str">
        <f>CONCATENATE(debit!E228," US$")</f>
        <v>344.93 US$</v>
      </c>
    </row>
    <row r="256" spans="1:7">
      <c r="A256" s="4" t="str">
        <f>debit!J24</f>
        <v>Cabinet Laurent &amp; Charras</v>
      </c>
      <c r="B256" s="5">
        <f>debit!A24</f>
        <v>42822</v>
      </c>
      <c r="C256" s="4" t="str">
        <f>debit!B24</f>
        <v>XP17001727-FRLC_A</v>
      </c>
      <c r="D256" s="4" t="str">
        <f>IF(ISERROR(FIND("Our", debit!C24)), debit!C24, LEFT(debit!C24, FIND("Our", debit!C24)-1))</f>
        <v>F30-B-43871 CN</v>
      </c>
      <c r="E256" s="4" t="str">
        <f>IF((LEFT(debit!D24, 1) = "X"),CONCATENATE(MID(debit!D24,2,1),"20",MID(debit!D24,3,2),"-",MID(debit!D24,5,4)),LEFT(debit!D24,10))</f>
        <v>P2017-0416</v>
      </c>
      <c r="F256" s="4" t="str">
        <f>CONCATENATE(debit!E24," US$")</f>
        <v>980.5 US$</v>
      </c>
    </row>
    <row r="257" spans="1:6">
      <c r="A257" s="4" t="str">
        <f>debit!J25</f>
        <v>Cabinet Laurent &amp; Charras</v>
      </c>
      <c r="B257" s="5">
        <f>debit!A25</f>
        <v>42815</v>
      </c>
      <c r="C257" s="4" t="str">
        <f>debit!B25</f>
        <v>XP17001637-FRLC_A</v>
      </c>
      <c r="D257" s="4" t="str">
        <f>IF(ISERROR(FIND("Our", debit!C25)), debit!C25, LEFT(debit!C25, FIND("Our", debit!C25)-1))</f>
        <v>C289-B-37823 CN</v>
      </c>
      <c r="E257" s="4" t="str">
        <f>IF((LEFT(debit!D25, 1) = "X"),CONCATENATE(MID(debit!D25,2,1),"20",MID(debit!D25,3,2),"-",MID(debit!D25,5,4)),LEFT(debit!D25,10))</f>
        <v>P2014-1718</v>
      </c>
      <c r="F257" s="4" t="str">
        <f>CONCATENATE(debit!E25," US$")</f>
        <v>493.84 US$</v>
      </c>
    </row>
    <row r="258" spans="1:6">
      <c r="A258" s="4" t="str">
        <f>debit!J26</f>
        <v>Cabinet Laurent &amp; Charras</v>
      </c>
      <c r="B258" s="5">
        <f>debit!A26</f>
        <v>42803</v>
      </c>
      <c r="C258" s="4" t="str">
        <f>debit!B26</f>
        <v>XP17001442-FRLC_A</v>
      </c>
      <c r="D258" s="4" t="str">
        <f>IF(ISERROR(FIND("Our", debit!C26)), debit!C26, LEFT(debit!C26, FIND("Our", debit!C26)-1))</f>
        <v>F30-B-41940 CN</v>
      </c>
      <c r="E258" s="4" t="str">
        <f>IF((LEFT(debit!D26, 1) = "X"),CONCATENATE(MID(debit!D26,2,1),"20",MID(debit!D26,3,2),"-",MID(debit!D26,5,4)),LEFT(debit!D26,10))</f>
        <v>P2016-1724</v>
      </c>
      <c r="F258" s="4" t="str">
        <f>CONCATENATE(debit!E26," US$")</f>
        <v>506.67 US$</v>
      </c>
    </row>
    <row r="259" spans="1:6">
      <c r="A259" s="4" t="str">
        <f>debit!J70</f>
        <v>Foley &amp; Lardner LLP</v>
      </c>
      <c r="B259" s="5">
        <f>debit!A70</f>
        <v>42902</v>
      </c>
      <c r="C259" s="4" t="str">
        <f>debit!B70</f>
        <v>XP17003472-USFL_A</v>
      </c>
      <c r="D259" s="4" t="str">
        <f>IF(ISERROR(FIND("Our", debit!C70)), debit!C70, LEFT(debit!C70, FIND("Our", debit!C70)-1))</f>
        <v>106389-4414</v>
      </c>
      <c r="E259" s="4" t="str">
        <f>IF((LEFT(debit!D70, 1) = "X"),CONCATENATE(MID(debit!D70,2,1),"20",MID(debit!D70,3,2),"-",MID(debit!D70,5,4)),LEFT(debit!D70,10))</f>
        <v>P2017-1035</v>
      </c>
      <c r="F259" s="4" t="str">
        <f>CONCATENATE(debit!E70," US$")</f>
        <v>1480.54 US$</v>
      </c>
    </row>
    <row r="260" spans="1:6">
      <c r="A260" s="4" t="str">
        <f>debit!J112</f>
        <v>HAMRE, SCHUMANN, MUELLER &amp; LARSON, P.C.</v>
      </c>
      <c r="B260" s="5">
        <f>debit!A112</f>
        <v>42912</v>
      </c>
      <c r="C260" s="4" t="str">
        <f>debit!B112</f>
        <v>XP17003746-USHSM_A</v>
      </c>
      <c r="D260" s="4" t="str">
        <f>IF(ISERROR(FIND("Our", debit!C112)), debit!C112, LEFT(debit!C112, FIND("Our", debit!C112)-1))</f>
        <v>20420.0241CNWO</v>
      </c>
      <c r="E260" s="4" t="str">
        <f>IF((LEFT(debit!D112, 1) = "X"),CONCATENATE(MID(debit!D112,2,1),"20",MID(debit!D112,3,2),"-",MID(debit!D112,5,4)),LEFT(debit!D112,10))</f>
        <v>P2014-1472</v>
      </c>
      <c r="F260" s="4" t="str">
        <f>CONCATENATE(debit!E112," US$")</f>
        <v>484.29 US$</v>
      </c>
    </row>
    <row r="261" spans="1:6">
      <c r="A261" s="4" t="str">
        <f>debit!J137</f>
        <v>HAMRE, SCHUMANN, MUELLER &amp; LARSON, P.C.</v>
      </c>
      <c r="B261" s="5">
        <f>debit!A137</f>
        <v>42846</v>
      </c>
      <c r="C261" s="4" t="str">
        <f>debit!B137</f>
        <v>XP17002260-USHSM_A</v>
      </c>
      <c r="D261" s="4" t="str">
        <f>IF(ISERROR(FIND("Our", debit!C137)), debit!C137, LEFT(debit!C137, FIND("Our", debit!C137)-1))</f>
        <v>20420.0239CNWO</v>
      </c>
      <c r="E261" s="4" t="str">
        <f>IF((LEFT(debit!D137, 1) = "X"),CONCATENATE(MID(debit!D137,2,1),"20",MID(debit!D137,3,2),"-",MID(debit!D137,5,4)),LEFT(debit!D137,10))</f>
        <v>P2014-1010</v>
      </c>
      <c r="F261" s="4" t="str">
        <f>CONCATENATE(debit!E137," US$")</f>
        <v>480.38 US$</v>
      </c>
    </row>
    <row r="262" spans="1:6">
      <c r="A262" s="4" t="str">
        <f>debit!J173</f>
        <v>HAMRE, SCHUMANN, MUELLER &amp; LARSON, P.C.</v>
      </c>
      <c r="B262" s="5">
        <f>debit!A173</f>
        <v>42660</v>
      </c>
      <c r="C262" s="4" t="str">
        <f>debit!B173</f>
        <v>XP16004668-USHSM_A</v>
      </c>
      <c r="D262" s="4" t="str">
        <f>IF(ISERROR(FIND("Our", debit!C173)), debit!C173, LEFT(debit!C173, FIND("Our", debit!C173)-1))</f>
        <v>20424.0304CNM1</v>
      </c>
      <c r="E262" s="4" t="str">
        <f>IF((LEFT(debit!D173, 1) = "X"),CONCATENATE(MID(debit!D173,2,1),"20",MID(debit!D173,3,2),"-",MID(debit!D173,5,4)),LEFT(debit!D173,10))</f>
        <v>P2016-1570</v>
      </c>
      <c r="F262" s="4" t="str">
        <f>CONCATENATE(debit!E173," US$")</f>
        <v>58.25 US$</v>
      </c>
    </row>
    <row r="263" spans="1:6">
      <c r="A263" s="4" t="str">
        <f>debit!J195</f>
        <v>HAMRE, SCHUMANN, MUELLER &amp; LARSON, P.C.</v>
      </c>
      <c r="B263" s="5">
        <f>debit!A195</f>
        <v>42570</v>
      </c>
      <c r="C263" s="4" t="str">
        <f>debit!B195</f>
        <v>XP16003033-USHSM_A</v>
      </c>
      <c r="D263" s="4" t="str">
        <f>IF(ISERROR(FIND("Our", debit!C195)), debit!C195, LEFT(debit!C195, FIND("Our", debit!C195)-1))</f>
        <v>20420.0239CNWO</v>
      </c>
      <c r="E263" s="4" t="str">
        <f>IF((LEFT(debit!D195, 1) = "X"),CONCATENATE(MID(debit!D195,2,1),"20",MID(debit!D195,3,2),"-",MID(debit!D195,5,4)),LEFT(debit!D195,10))</f>
        <v>P2014-1010</v>
      </c>
      <c r="F263" s="4" t="str">
        <f>CONCATENATE(debit!E195," US$")</f>
        <v>449.36 US$</v>
      </c>
    </row>
    <row r="264" spans="1:6">
      <c r="A264" s="4" t="str">
        <f>debit!J202</f>
        <v>HANOL Intellectual Property and Law</v>
      </c>
      <c r="B264" s="5">
        <f>debit!A202</f>
        <v>42880</v>
      </c>
      <c r="C264" s="4" t="str">
        <f>debit!B202</f>
        <v>XP17003016-KRHIPL_A</v>
      </c>
      <c r="D264" s="4" t="str">
        <f>IF(ISERROR(FIND("Our", debit!C202)), debit!C202, LEFT(debit!C202, FIND("Our", debit!C202)-1))</f>
        <v>OPA14008-CN</v>
      </c>
      <c r="E264" s="4" t="str">
        <f>IF((LEFT(debit!D202, 1) = "X"),CONCATENATE(MID(debit!D202,2,1),"20",MID(debit!D202,3,2),"-",MID(debit!D202,5,4)),LEFT(debit!D202,10))</f>
        <v>P2014-0419</v>
      </c>
      <c r="F264" s="4" t="str">
        <f>CONCATENATE(debit!E202," US$")</f>
        <v>766.42 US$</v>
      </c>
    </row>
    <row r="265" spans="1:6">
      <c r="A265" s="4" t="str">
        <f>debit!J203</f>
        <v>HANOL Intellectual Property and Law</v>
      </c>
      <c r="B265" s="5">
        <f>debit!A203</f>
        <v>42879</v>
      </c>
      <c r="C265" s="4" t="str">
        <f>debit!B203</f>
        <v>XP17002997-KRHIPL_A</v>
      </c>
      <c r="D265" s="4" t="str">
        <f>IF(ISERROR(FIND("Our", debit!C203)), debit!C203, LEFT(debit!C203, FIND("Our", debit!C203)-1))</f>
        <v>OPA14021-CN</v>
      </c>
      <c r="E265" s="4" t="str">
        <f>IF((LEFT(debit!D203, 1) = "X"),CONCATENATE(MID(debit!D203,2,1),"20",MID(debit!D203,3,2),"-",MID(debit!D203,5,4)),LEFT(debit!D203,10))</f>
        <v>P2014-0317</v>
      </c>
      <c r="F265" s="4" t="str">
        <f>CONCATENATE(debit!E203," US$")</f>
        <v>511.24 US$</v>
      </c>
    </row>
    <row r="266" spans="1:6">
      <c r="A266" s="4" t="str">
        <f>debit!J221</f>
        <v>KAGAN BINDER PLLC</v>
      </c>
      <c r="B266" s="5">
        <f>debit!A221</f>
        <v>42704</v>
      </c>
      <c r="C266" s="4" t="str">
        <f>debit!B221</f>
        <v>XP16005466-USKB_A</v>
      </c>
      <c r="D266" s="4" t="str">
        <f>IF(ISERROR(FIND("Our", debit!C221)), debit!C221, LEFT(debit!C221, FIND("Our", debit!C221)-1))</f>
        <v>CEL0003/CN</v>
      </c>
      <c r="E266" s="4" t="str">
        <f>IF((LEFT(debit!D221, 1) = "X"),CONCATENATE(MID(debit!D221,2,1),"20",MID(debit!D221,3,2),"-",MID(debit!D221,5,4)),LEFT(debit!D221,10))</f>
        <v>P2011-0640</v>
      </c>
      <c r="F266" s="4" t="str">
        <f>CONCATENATE(debit!E221," US$")</f>
        <v>139.81 US$</v>
      </c>
    </row>
    <row r="267" spans="1:6">
      <c r="A267" s="4" t="str">
        <f>debit!J349</f>
        <v>SCHWEGMAN LUNDBERG &amp; WOESSNER, P.A.</v>
      </c>
      <c r="B267" s="5">
        <f>debit!A349</f>
        <v>42871</v>
      </c>
      <c r="C267" s="4" t="str">
        <f>debit!B349</f>
        <v>XP17002799-USSLW_A</v>
      </c>
      <c r="D267" s="4" t="str">
        <f>IF(ISERROR(FIND("Our", debit!C349)), debit!C349, LEFT(debit!C349, FIND("Our", debit!C349)-1))</f>
        <v>4394.L60CN1</v>
      </c>
      <c r="E267" s="4" t="str">
        <f>IF((LEFT(debit!D349, 1) = "X"),CONCATENATE(MID(debit!D349,2,1),"20",MID(debit!D349,3,2),"-",MID(debit!D349,5,4)),LEFT(debit!D349,10))</f>
        <v>P2014-0722</v>
      </c>
      <c r="F267" s="4" t="str">
        <f>CONCATENATE(debit!E349," US$")</f>
        <v>479.96 US$</v>
      </c>
    </row>
    <row r="268" spans="1:6">
      <c r="A268" s="4" t="str">
        <f>debit!J351</f>
        <v>SKOLKOVO INNOVATION CENTER</v>
      </c>
      <c r="B268" s="5">
        <f>debit!A351</f>
        <v>42825</v>
      </c>
      <c r="C268" s="4" t="str">
        <f>debit!B351</f>
        <v>XP17001885-RUSIC_A</v>
      </c>
      <c r="D268" s="4" t="str">
        <f>IF(ISERROR(FIND("Our", debit!C351)), debit!C351, LEFT(debit!C351, FIND("Our", debit!C351)-1))</f>
        <v>Please provide</v>
      </c>
      <c r="E268" s="4" t="str">
        <f>IF((LEFT(debit!D351, 1) = "X"),CONCATENATE(MID(debit!D351,2,1),"20",MID(debit!D351,3,2),"-",MID(debit!D351,5,4)),LEFT(debit!D351,10))</f>
        <v>P2017-0425</v>
      </c>
      <c r="F268" s="4" t="str">
        <f>CONCATENATE(debit!E351," US$")</f>
        <v>2027.34 US$</v>
      </c>
    </row>
    <row r="269" spans="1:6">
      <c r="A269" s="4" t="str">
        <f>debit!J313</f>
        <v>Morrison &amp; Foerster, LLP</v>
      </c>
      <c r="B269" s="5">
        <f>debit!A313</f>
        <v>42906</v>
      </c>
      <c r="C269" s="4" t="str">
        <f>debit!B313</f>
        <v>XP17003582-USMF_A</v>
      </c>
      <c r="D269" s="4" t="str">
        <f>IF(ISERROR(FIND("Our", debit!C313)), debit!C313, LEFT(debit!C313, FIND("Our", debit!C313)-1))</f>
        <v>77894-20024.43</v>
      </c>
      <c r="E269" s="4" t="str">
        <f>IF((LEFT(debit!D313, 1) = "X"),CONCATENATE(MID(debit!D313,2,1),"20",MID(debit!D313,3,2),"-",MID(debit!D313,5,4)),LEFT(debit!D313,10))</f>
        <v>P2014-0125</v>
      </c>
      <c r="F269" s="4" t="str">
        <f>CONCATENATE(debit!E313," US$")</f>
        <v>1059.44 US$</v>
      </c>
    </row>
    <row r="270" spans="1:6">
      <c r="A270" s="4" t="str">
        <f>debit!J64</f>
        <v>Foley &amp; Lardner LLP</v>
      </c>
      <c r="B270" s="5">
        <f>debit!A64</f>
        <v>42915</v>
      </c>
      <c r="C270" s="4" t="str">
        <f>debit!B64</f>
        <v>XP17003827-USFL_A</v>
      </c>
      <c r="D270" s="4" t="str">
        <f>IF(ISERROR(FIND("Our", debit!C64)), debit!C64, LEFT(debit!C64, FIND("Our", debit!C64)-1))</f>
        <v>106389-3953</v>
      </c>
      <c r="E270" s="4" t="str">
        <f>IF((LEFT(debit!D64, 1) = "X"),CONCATENATE(MID(debit!D64,2,1),"20",MID(debit!D64,3,2),"-",MID(debit!D64,5,4)),LEFT(debit!D64,10))</f>
        <v>P2016-0924</v>
      </c>
      <c r="F270" s="4" t="str">
        <f>CONCATENATE(debit!E64," US$")</f>
        <v>523.38 US$</v>
      </c>
    </row>
    <row r="271" spans="1:6">
      <c r="A271" s="4" t="str">
        <f>debit!J283</f>
        <v>MEWBURN ELLIS LLP</v>
      </c>
      <c r="B271" s="5">
        <f>debit!A283</f>
        <v>42913</v>
      </c>
      <c r="C271" s="4" t="str">
        <f>debit!B283</f>
        <v>XP17003781-GBME_A</v>
      </c>
      <c r="D271" s="4" t="str">
        <f>IF(ISERROR(FIND("Our", debit!C283)), debit!C283, LEFT(debit!C283, FIND("Our", debit!C283)-1))</f>
        <v>RIC/FP7277510</v>
      </c>
      <c r="E271" s="4" t="str">
        <f>IF((LEFT(debit!D283, 1) = "X"),CONCATENATE(MID(debit!D283,2,1),"20",MID(debit!D283,3,2),"-",MID(debit!D283,5,4)),LEFT(debit!D283,10))</f>
        <v>P2017-0880</v>
      </c>
      <c r="F271" s="4" t="str">
        <f>CONCATENATE(debit!E283," US$")</f>
        <v>5623.05 US$</v>
      </c>
    </row>
    <row r="272" spans="1:6">
      <c r="A272" s="4" t="str">
        <f>debit!J103</f>
        <v>GRAMM, LINS &amp; PARTNER</v>
      </c>
      <c r="B272" s="5">
        <f>debit!A103</f>
        <v>42864</v>
      </c>
      <c r="C272" s="4" t="str">
        <f>debit!B103</f>
        <v>XP17002626-DEGL_A</v>
      </c>
      <c r="D272" s="4" t="str">
        <f>IF(ISERROR(FIND("Our", debit!C103)), debit!C103, LEFT(debit!C103, FIND("Our", debit!C103)-1))</f>
        <v>3441-011 PCT/CN-1, RK/bei</v>
      </c>
      <c r="E272" s="4" t="str">
        <f>IF((LEFT(debit!D103, 1) = "X"),CONCATENATE(MID(debit!D103,2,1),"20",MID(debit!D103,3,2),"-",MID(debit!D103,5,4)),LEFT(debit!D103,10))</f>
        <v>P2015-0075</v>
      </c>
      <c r="F272" s="4" t="str">
        <f>CONCATENATE(debit!E103," US$")</f>
        <v>797.82 US$</v>
      </c>
    </row>
    <row r="273" spans="1:6">
      <c r="A273" s="4" t="str">
        <f>debit!J232</f>
        <v>Kirkpatrick SA/NV Intellectual Property</v>
      </c>
      <c r="B273" s="5">
        <f>debit!A232</f>
        <v>42639</v>
      </c>
      <c r="C273" s="4" t="str">
        <f>debit!B232</f>
        <v>XP16004276-BEKSN_A</v>
      </c>
      <c r="D273" s="4" t="str">
        <f>IF(ISERROR(FIND("Our", debit!C232)), debit!C232, LEFT(debit!C232, FIND("Our", debit!C232)-1))</f>
        <v>E6961-CN</v>
      </c>
      <c r="E273" s="4" t="str">
        <f>IF((LEFT(debit!D232, 1) = "X"),CONCATENATE(MID(debit!D232,2,1),"20",MID(debit!D232,3,2),"-",MID(debit!D232,5,4)),LEFT(debit!D232,10))</f>
        <v>P2014-0128</v>
      </c>
      <c r="F273" s="4" t="str">
        <f>CONCATENATE(debit!E232," US$")</f>
        <v>127.88 US$</v>
      </c>
    </row>
    <row r="274" spans="1:6">
      <c r="A274" s="4" t="str">
        <f>debit!J249</f>
        <v>KUZUWA &amp; PARTNERS</v>
      </c>
      <c r="B274" s="5">
        <f>debit!A249</f>
        <v>42846</v>
      </c>
      <c r="C274" s="4" t="str">
        <f>debit!B249</f>
        <v>XP17002249-JPKP_A</v>
      </c>
      <c r="D274" s="4" t="str">
        <f>IF(ISERROR(FIND("Our", debit!C249)), debit!C249, LEFT(debit!C249, FIND("Our", debit!C249)-1))</f>
        <v>F2817KAxp/RMnk/CN</v>
      </c>
      <c r="E274" s="4" t="str">
        <f>IF((LEFT(debit!D249, 1) = "X"),CONCATENATE(MID(debit!D249,2,1),"20",MID(debit!D249,3,2),"-",MID(debit!D249,5,4)),LEFT(debit!D249,10))</f>
        <v>P2017-0382</v>
      </c>
      <c r="F274" s="4" t="str">
        <f>CONCATENATE(debit!E249," US$")</f>
        <v>5529.58 US$</v>
      </c>
    </row>
    <row r="275" spans="1:6">
      <c r="A275" s="4" t="str">
        <f>debit!J338</f>
        <v>PANITCH SCHWARZE BELISARIO &amp; NADEL LLP</v>
      </c>
      <c r="B275" s="5">
        <f>debit!A338</f>
        <v>42802</v>
      </c>
      <c r="C275" s="4" t="str">
        <f>debit!B338</f>
        <v>XP17001428-USPSBN_A</v>
      </c>
      <c r="D275" s="4" t="str">
        <f>IF(ISERROR(FIND("Our", debit!C338)), debit!C338, LEFT(debit!C338, FIND("Our", debit!C338)-1))</f>
        <v>688071.0063/13CN</v>
      </c>
      <c r="E275" s="4" t="str">
        <f>IF((LEFT(debit!D338, 1) = "X"),CONCATENATE(MID(debit!D338,2,1),"20",MID(debit!D338,3,2),"-",MID(debit!D338,5,4)),LEFT(debit!D338,10))</f>
        <v>P2017-0330</v>
      </c>
      <c r="F275" s="4" t="str">
        <f>CONCATENATE(debit!E338," US$")</f>
        <v>2512.97 US$</v>
      </c>
    </row>
    <row r="276" spans="1:6">
      <c r="A276" s="4" t="str">
        <f>debit!J166</f>
        <v>HAMRE, SCHUMANN, MUELLER &amp; LARSON, P.C.</v>
      </c>
      <c r="B276" s="5">
        <f>debit!A166</f>
        <v>42694</v>
      </c>
      <c r="C276" s="4" t="str">
        <f>debit!B166</f>
        <v>XP16005257-USHSM_A</v>
      </c>
      <c r="D276" s="4" t="str">
        <f>IF(ISERROR(FIND("Our", debit!C166)), debit!C166, LEFT(debit!C166, FIND("Our", debit!C166)-1))</f>
        <v>20424.0086CNWO</v>
      </c>
      <c r="E276" s="4" t="str">
        <f>IF((LEFT(debit!D166, 1) = "X"),CONCATENATE(MID(debit!D166,2,1),"20",MID(debit!D166,3,2),"-",MID(debit!D166,5,4)),LEFT(debit!D166,10))</f>
        <v>P2016-1546</v>
      </c>
      <c r="F276" s="4" t="str">
        <f>CONCATENATE(debit!E166," US$")</f>
        <v>3010.92 US$</v>
      </c>
    </row>
    <row r="277" spans="1:6">
      <c r="A277" s="4" t="str">
        <f>debit!J17</f>
        <v>Cabinet Laurent &amp; Charras</v>
      </c>
      <c r="B277" s="5">
        <f>debit!A17</f>
        <v>42882</v>
      </c>
      <c r="C277" s="4" t="str">
        <f>debit!B17</f>
        <v>XP17003116-FRLC_A</v>
      </c>
      <c r="D277" s="4" t="str">
        <f>IF(ISERROR(FIND("Our", debit!C17)), debit!C17, LEFT(debit!C17, FIND("Our", debit!C17)-1))</f>
        <v>F30-B-45144 CN</v>
      </c>
      <c r="E277" s="4" t="str">
        <f>IF((LEFT(debit!D17, 1) = "X"),CONCATENATE(MID(debit!D17,2,1),"20",MID(debit!D17,3,2),"-",MID(debit!D17,5,4)),LEFT(debit!D17,10))</f>
        <v>P2017-1094</v>
      </c>
      <c r="F277" s="4" t="str">
        <f>CONCATENATE(debit!E17," US$")</f>
        <v>1178.72 US$</v>
      </c>
    </row>
    <row r="278" spans="1:6">
      <c r="A278" s="4" t="str">
        <f>debit!J49</f>
        <v>Cabinet Laurent &amp; Charras</v>
      </c>
      <c r="B278" s="5">
        <f>debit!A49</f>
        <v>42640</v>
      </c>
      <c r="C278" s="4" t="str">
        <f>debit!B49</f>
        <v>XP16004304-FRLC_A</v>
      </c>
      <c r="D278" s="4" t="str">
        <f>IF(ISERROR(FIND("Our", debit!C49)), debit!C49, LEFT(debit!C49, FIND("Our", debit!C49)-1))</f>
        <v>T131-B-35658 CN</v>
      </c>
      <c r="E278" s="4" t="str">
        <f>IF((LEFT(debit!D49, 1) = "X"),CONCATENATE(MID(debit!D49,2,1),"20",MID(debit!D49,3,2),"-",MID(debit!D49,5,4)),LEFT(debit!D49,10))</f>
        <v>P2015-0160</v>
      </c>
      <c r="F278" s="4" t="str">
        <f>CONCATENATE(debit!E49," US$")</f>
        <v>799.47 US$</v>
      </c>
    </row>
    <row r="279" spans="1:6">
      <c r="A279" s="4" t="str">
        <f>debit!J113</f>
        <v>HAMRE, SCHUMANN, MUELLER &amp; LARSON, P.C.</v>
      </c>
      <c r="B279" s="5">
        <f>debit!A113</f>
        <v>42909</v>
      </c>
      <c r="C279" s="4" t="str">
        <f>debit!B113</f>
        <v>XP17003724-USHSM_A</v>
      </c>
      <c r="D279" s="4" t="str">
        <f>IF(ISERROR(FIND("Our", debit!C113)), debit!C113, LEFT(debit!C113, FIND("Our", debit!C113)-1))</f>
        <v>20424.0329CNU1</v>
      </c>
      <c r="E279" s="4" t="str">
        <f>IF((LEFT(debit!D113, 1) = "X"),CONCATENATE(MID(debit!D113,2,1),"20",MID(debit!D113,3,2),"-",MID(debit!D113,5,4)),LEFT(debit!D113,10))</f>
        <v>P2017-0338</v>
      </c>
      <c r="F279" s="4" t="str">
        <f>CONCATENATE(debit!E113," US$")</f>
        <v>116.48 US$</v>
      </c>
    </row>
    <row r="280" spans="1:6">
      <c r="A280" s="4" t="str">
        <f>debit!J135</f>
        <v>HAMRE, SCHUMANN, MUELLER &amp; LARSON, P.C.</v>
      </c>
      <c r="B280" s="5">
        <f>debit!A135</f>
        <v>42850</v>
      </c>
      <c r="C280" s="4" t="str">
        <f>debit!B135</f>
        <v>XP17002281-USHSM_A</v>
      </c>
      <c r="D280" s="4" t="str">
        <f>IF(ISERROR(FIND("Our", debit!C135)), debit!C135, LEFT(debit!C135, FIND("Our", debit!C135)-1))</f>
        <v>20424.0135CNWO</v>
      </c>
      <c r="E280" s="4" t="str">
        <f>IF((LEFT(debit!D135, 1) = "X"),CONCATENATE(MID(debit!D135,2,1),"20",MID(debit!D135,3,2),"-",MID(debit!D135,5,4)),LEFT(debit!D135,10))</f>
        <v>P2014-0730</v>
      </c>
      <c r="F280" s="4" t="str">
        <f>CONCATENATE(debit!E135," US$")</f>
        <v>273.98 US$</v>
      </c>
    </row>
    <row r="281" spans="1:6">
      <c r="A281" s="4" t="str">
        <f>debit!J172</f>
        <v>HAMRE, SCHUMANN, MUELLER &amp; LARSON, P.C.</v>
      </c>
      <c r="B281" s="5">
        <f>debit!A172</f>
        <v>42660</v>
      </c>
      <c r="C281" s="4" t="str">
        <f>debit!B172</f>
        <v>XP16004671-USHSM_A</v>
      </c>
      <c r="D281" s="4" t="str">
        <f>IF(ISERROR(FIND("Our", debit!C172)), debit!C172, LEFT(debit!C172, FIND("Our", debit!C172)-1))</f>
        <v>14100.0013CNWO</v>
      </c>
      <c r="E281" s="4" t="str">
        <f>IF((LEFT(debit!D172, 1) = "X"),CONCATENATE(MID(debit!D172,2,1),"20",MID(debit!D172,3,2),"-",MID(debit!D172,5,4)),LEFT(debit!D172,10))</f>
        <v>P2016-0656</v>
      </c>
      <c r="F281" s="4" t="str">
        <f>CONCATENATE(debit!E172," US$")</f>
        <v>582.46 US$</v>
      </c>
    </row>
    <row r="282" spans="1:6">
      <c r="A282" s="4" t="str">
        <f>debit!J147</f>
        <v>HAMRE, SCHUMANN, MUELLER &amp; LARSON, P.C.</v>
      </c>
      <c r="B282" s="5">
        <f>debit!A147</f>
        <v>42795</v>
      </c>
      <c r="C282" s="4" t="str">
        <f>debit!B147</f>
        <v>XP17001218-USHSM_A</v>
      </c>
      <c r="D282" s="4" t="str">
        <f>IF(ISERROR(FIND("Our", debit!C147)), debit!C147, LEFT(debit!C147, FIND("Our", debit!C147)-1))</f>
        <v>20420.0004CNWO</v>
      </c>
      <c r="E282" s="4" t="str">
        <f>IF((LEFT(debit!D147, 1) = "X"),CONCATENATE(MID(debit!D147,2,1),"20",MID(debit!D147,3,2),"-",MID(debit!D147,5,4)),LEFT(debit!D147,10))</f>
        <v>P2015-1575</v>
      </c>
      <c r="F282" s="4" t="str">
        <f>CONCATENATE(debit!E147," US$")</f>
        <v>169.22 US$</v>
      </c>
    </row>
    <row r="283" spans="1:6">
      <c r="A283" s="4" t="str">
        <f>debit!J234</f>
        <v>Kirkpatrick SA/NV Intellectual Property</v>
      </c>
      <c r="B283" s="5">
        <f>debit!A234</f>
        <v>42585</v>
      </c>
      <c r="C283" s="4" t="str">
        <f>debit!B234</f>
        <v>XP16003372-BEKSN_A</v>
      </c>
      <c r="D283" s="4" t="str">
        <f>IF(ISERROR(FIND("Our", debit!C234)), debit!C234, LEFT(debit!C234, FIND("Our", debit!C234)-1))</f>
        <v>E6979-CN</v>
      </c>
      <c r="E283" s="4" t="str">
        <f>IF((LEFT(debit!D234, 1) = "X"),CONCATENATE(MID(debit!D234,2,1),"20",MID(debit!D234,3,2),"-",MID(debit!D234,5,4)),LEFT(debit!D234,10))</f>
        <v>P2014-0129</v>
      </c>
      <c r="F283" s="4" t="str">
        <f>CONCATENATE(debit!E234," US$")</f>
        <v>135.62 US$</v>
      </c>
    </row>
    <row r="284" spans="1:6">
      <c r="A284" s="4" t="str">
        <f>debit!J405</f>
        <v>von Kreisler Selting Werner</v>
      </c>
      <c r="B284" s="5">
        <f>debit!A405</f>
        <v>42773</v>
      </c>
      <c r="C284" s="4" t="str">
        <f>debit!B405</f>
        <v>XP17000786-DEKSW_A</v>
      </c>
      <c r="D284" s="4" t="str">
        <f>IF(ISERROR(FIND("Our", debit!C405)), debit!C405, LEFT(debit!C405, FIND("Our", debit!C405)-1))</f>
        <v>141962CN CS/gn</v>
      </c>
      <c r="E284" s="4" t="str">
        <f>IF((LEFT(debit!D405, 1) = "X"),CONCATENATE(MID(debit!D405,2,1),"20",MID(debit!D405,3,2),"-",MID(debit!D405,5,4)),LEFT(debit!D405,10))</f>
        <v>P2014-1286</v>
      </c>
      <c r="F284" s="4" t="str">
        <f>CONCATENATE(debit!E405," US$")</f>
        <v>169.58 US$</v>
      </c>
    </row>
    <row r="285" spans="1:6">
      <c r="A285" s="4" t="str">
        <f>debit!J230</f>
        <v>Kirkpatrick SA/NV Intellectual Property</v>
      </c>
      <c r="B285" s="5">
        <f>debit!A230</f>
        <v>42793</v>
      </c>
      <c r="C285" s="4" t="str">
        <f>debit!B230</f>
        <v>XP17001188-BEKSN_A</v>
      </c>
      <c r="D285" s="4" t="str">
        <f>IF(ISERROR(FIND("Our", debit!C230)), debit!C230, LEFT(debit!C230, FIND("Our", debit!C230)-1))</f>
        <v xml:space="preserve">PAT58865CN00 </v>
      </c>
      <c r="E285" s="4" t="str">
        <f>IF((LEFT(debit!D230, 1) = "X"),CONCATENATE(MID(debit!D230,2,1),"20",MID(debit!D230,3,2),"-",MID(debit!D230,5,4)),LEFT(debit!D230,10))</f>
        <v>P2013-1059</v>
      </c>
      <c r="F285" s="4" t="str">
        <f>CONCATENATE(debit!E230," US$")</f>
        <v>419.25 US$</v>
      </c>
    </row>
    <row r="286" spans="1:6">
      <c r="A286" s="4" t="str">
        <f>debit!J329</f>
        <v>PANITCH SCHWARZE BELISARIO &amp; NADEL LLP</v>
      </c>
      <c r="B286" s="5">
        <f>debit!A329</f>
        <v>42891</v>
      </c>
      <c r="C286" s="4" t="str">
        <f>debit!B329</f>
        <v>XP17003240-USPSBN_A</v>
      </c>
      <c r="D286" s="4" t="str">
        <f>IF(ISERROR(FIND("Our", debit!C329)), debit!C329, LEFT(debit!C329, FIND("Our", debit!C329)-1))</f>
        <v>203575.0305/271CN</v>
      </c>
      <c r="E286" s="4" t="str">
        <f>IF((LEFT(debit!D329, 1) = "X"),CONCATENATE(MID(debit!D329,2,1),"20",MID(debit!D329,3,2),"-",MID(debit!D329,5,4)),LEFT(debit!D329,10))</f>
        <v>P2015-1212</v>
      </c>
      <c r="F286" s="4" t="str">
        <f>CONCATENATE(debit!E329," US$")</f>
        <v>576.4 US$</v>
      </c>
    </row>
    <row r="287" spans="1:6">
      <c r="A287" s="4" t="str">
        <f>debit!J169</f>
        <v>HAMRE, SCHUMANN, MUELLER &amp; LARSON, P.C.</v>
      </c>
      <c r="B287" s="5">
        <f>debit!A169</f>
        <v>42671</v>
      </c>
      <c r="C287" s="4" t="str">
        <f>debit!B169</f>
        <v>XP16004873-USHSM_A</v>
      </c>
      <c r="D287" s="4" t="str">
        <f>IF(ISERROR(FIND("Our", debit!C169)), debit!C169, LEFT(debit!C169, FIND("Our", debit!C169)-1))</f>
        <v>20424.0186CNU1</v>
      </c>
      <c r="E287" s="4" t="str">
        <f>IF((LEFT(debit!D169, 1) = "X"),CONCATENATE(MID(debit!D169,2,1),"20",MID(debit!D169,3,2),"-",MID(debit!D169,5,4)),LEFT(debit!D169,10))</f>
        <v>P2014-1442</v>
      </c>
      <c r="F287" s="4" t="str">
        <f>CONCATENATE(debit!E169," US$")</f>
        <v>577.47 US$</v>
      </c>
    </row>
    <row r="288" spans="1:6">
      <c r="A288" s="4" t="str">
        <f>debit!J95</f>
        <v>Foley &amp; Lardner LLP</v>
      </c>
      <c r="B288" s="5">
        <f>debit!A95</f>
        <v>42836</v>
      </c>
      <c r="C288" s="4" t="str">
        <f>debit!B95</f>
        <v>XP17002015-USFL_A</v>
      </c>
      <c r="D288" s="4" t="str">
        <f>IF(ISERROR(FIND("Our", debit!C95)), debit!C95, LEFT(debit!C95, FIND("Our", debit!C95)-1))</f>
        <v>106389-4473</v>
      </c>
      <c r="E288" s="4" t="str">
        <f>IF((LEFT(debit!D95, 1) = "X"),CONCATENATE(MID(debit!D95,2,1),"20",MID(debit!D95,3,2),"-",MID(debit!D95,5,4)),LEFT(debit!D95,10))</f>
        <v>P2017-0247</v>
      </c>
      <c r="F288" s="4" t="str">
        <f>CONCATENATE(debit!E95," US$")</f>
        <v>2390.33 US$</v>
      </c>
    </row>
    <row r="289" spans="1:6">
      <c r="A289" s="4" t="str">
        <f>debit!J21</f>
        <v>Cabinet Laurent &amp; Charras</v>
      </c>
      <c r="B289" s="5">
        <f>debit!A21</f>
        <v>42830</v>
      </c>
      <c r="C289" s="4" t="str">
        <f>debit!B21</f>
        <v>XP17001925-FRLC_A</v>
      </c>
      <c r="D289" s="4" t="str">
        <f>IF(ISERROR(FIND("Our", debit!C21)), debit!C21, LEFT(debit!C21, FIND("Our", debit!C21)-1))</f>
        <v>E38-B-39051 CN</v>
      </c>
      <c r="E289" s="4" t="str">
        <f>IF((LEFT(debit!D21, 1) = "X"),CONCATENATE(MID(debit!D21,2,1),"20",MID(debit!D21,3,2),"-",MID(debit!D21,5,4)),LEFT(debit!D21,10))</f>
        <v>P2015-1521</v>
      </c>
      <c r="F289" s="4" t="str">
        <f>CONCATENATE(debit!E21," US$")</f>
        <v>173.71 US$</v>
      </c>
    </row>
    <row r="290" spans="1:6">
      <c r="A290" s="4" t="str">
        <f>debit!J28</f>
        <v>Cabinet Laurent &amp; Charras</v>
      </c>
      <c r="B290" s="5">
        <f>debit!A28</f>
        <v>42796</v>
      </c>
      <c r="C290" s="4" t="str">
        <f>debit!B28</f>
        <v>XP17001271-FRLC_A</v>
      </c>
      <c r="D290" s="4" t="str">
        <f>IF(ISERROR(FIND("Our", debit!C28)), debit!C28, LEFT(debit!C28, FIND("Our", debit!C28)-1))</f>
        <v>G143-B-43539 CN</v>
      </c>
      <c r="E290" s="4" t="str">
        <f>IF((LEFT(debit!D28, 1) = "X"),CONCATENATE(MID(debit!D28,2,1),"20",MID(debit!D28,3,2),"-",MID(debit!D28,5,4)),LEFT(debit!D28,10))</f>
        <v>P2016-2169</v>
      </c>
      <c r="F290" s="4" t="str">
        <f>CONCATENATE(debit!E28," US$")</f>
        <v>452.64 US$</v>
      </c>
    </row>
    <row r="291" spans="1:6">
      <c r="A291" s="4" t="str">
        <f>debit!J58</f>
        <v>FISH &amp; RICHARDSON P.C.</v>
      </c>
      <c r="B291" s="5">
        <f>debit!A58</f>
        <v>42682</v>
      </c>
      <c r="C291" s="4" t="str">
        <f>debit!B58</f>
        <v>XP16005100-USFR_A</v>
      </c>
      <c r="D291" s="4" t="str">
        <f>IF(ISERROR(FIND("Our", debit!C58)), debit!C58, LEFT(debit!C58, FIND("Our", debit!C58)-1))</f>
        <v>41681-0003CN1</v>
      </c>
      <c r="E291" s="4" t="str">
        <f>IF((LEFT(debit!D58, 1) = "X"),CONCATENATE(MID(debit!D58,2,1),"20",MID(debit!D58,3,2),"-",MID(debit!D58,5,4)),LEFT(debit!D58,10))</f>
        <v>P2015-0518</v>
      </c>
      <c r="F291" s="4" t="str">
        <f>CONCATENATE(debit!E58," US$")</f>
        <v>1195.85 US$</v>
      </c>
    </row>
    <row r="292" spans="1:6">
      <c r="A292" s="4" t="str">
        <f>debit!J60</f>
        <v>Flaster/Greenberg PC</v>
      </c>
      <c r="B292" s="5">
        <f>debit!A60</f>
        <v>42893</v>
      </c>
      <c r="C292" s="4" t="str">
        <f>debit!B60</f>
        <v>XP17003306-USFG_A</v>
      </c>
      <c r="D292" s="4" t="str">
        <f>IF(ISERROR(FIND("Our", debit!C60)), debit!C60, LEFT(debit!C60, FIND("Our", debit!C60)-1))</f>
        <v>I0113.0124/93CN</v>
      </c>
      <c r="E292" s="4" t="str">
        <f>IF((LEFT(debit!D60, 1) = "X"),CONCATENATE(MID(debit!D60,2,1),"20",MID(debit!D60,3,2),"-",MID(debit!D60,5,4)),LEFT(debit!D60,10))</f>
        <v>P2014-0538</v>
      </c>
      <c r="F292" s="4" t="str">
        <f>CONCATENATE(debit!E60," US$")</f>
        <v>590.31 US$</v>
      </c>
    </row>
    <row r="293" spans="1:6">
      <c r="A293" s="4" t="str">
        <f>debit!J87</f>
        <v>Foley &amp; Lardner LLP</v>
      </c>
      <c r="B293" s="5">
        <f>debit!A87</f>
        <v>42858</v>
      </c>
      <c r="C293" s="4" t="str">
        <f>debit!B87</f>
        <v>XP17002481-USFL_A</v>
      </c>
      <c r="D293" s="4" t="str">
        <f>IF(ISERROR(FIND("Our", debit!C87)), debit!C87, LEFT(debit!C87, FIND("Our", debit!C87)-1))</f>
        <v>106389-4262</v>
      </c>
      <c r="E293" s="4" t="str">
        <f>IF((LEFT(debit!D87, 1) = "X"),CONCATENATE(MID(debit!D87,2,1),"20",MID(debit!D87,3,2),"-",MID(debit!D87,5,4)),LEFT(debit!D87,10))</f>
        <v>P2017-0119</v>
      </c>
      <c r="F293" s="4" t="str">
        <f>CONCATENATE(debit!E87," US$")</f>
        <v>442.14 US$</v>
      </c>
    </row>
    <row r="294" spans="1:6">
      <c r="A294" s="4" t="str">
        <f>debit!J96</f>
        <v>Foley &amp; Lardner LLP</v>
      </c>
      <c r="B294" s="5">
        <f>debit!A96</f>
        <v>42740</v>
      </c>
      <c r="C294" s="4" t="str">
        <f>debit!B96</f>
        <v>XP17000109-USFL_A</v>
      </c>
      <c r="D294" s="4" t="str">
        <f>IF(ISERROR(FIND("Our", debit!C96)), debit!C96, LEFT(debit!C96, FIND("Our", debit!C96)-1))</f>
        <v>111423-1162</v>
      </c>
      <c r="E294" s="4" t="str">
        <f>IF((LEFT(debit!D96, 1) = "X"),CONCATENATE(MID(debit!D96,2,1),"20",MID(debit!D96,3,2),"-",MID(debit!D96,5,4)),LEFT(debit!D96,10))</f>
        <v>P2016-1148</v>
      </c>
      <c r="F294" s="4" t="str">
        <f>CONCATENATE(debit!E96," US$")</f>
        <v>562.57 US$</v>
      </c>
    </row>
    <row r="295" spans="1:6">
      <c r="A295" s="4" t="str">
        <f>debit!J104</f>
        <v>GREENBERG TRAURIG, LLP</v>
      </c>
      <c r="B295" s="5">
        <f>debit!A104</f>
        <v>42773</v>
      </c>
      <c r="C295" s="4" t="str">
        <f>debit!B104</f>
        <v>XP17000781-USGT_A</v>
      </c>
      <c r="D295" s="4">
        <f>IF(ISERROR(FIND("Our", debit!C104)), debit!C104, LEFT(debit!C104, FIND("Our", debit!C104)-1))</f>
        <v>166541.01079999999</v>
      </c>
      <c r="E295" s="4" t="str">
        <f>IF((LEFT(debit!D104, 1) = "X"),CONCATENATE(MID(debit!D104,2,1),"20",MID(debit!D104,3,2),"-",MID(debit!D104,5,4)),LEFT(debit!D104,10))</f>
        <v>P2016-0390</v>
      </c>
      <c r="F295" s="4" t="str">
        <f>CONCATENATE(debit!E104," US$")</f>
        <v>383.74 US$</v>
      </c>
    </row>
    <row r="296" spans="1:6">
      <c r="A296" s="4" t="str">
        <f>debit!J131</f>
        <v>HAMRE, SCHUMANN, MUELLER &amp; LARSON, P.C.</v>
      </c>
      <c r="B296" s="5">
        <f>debit!A131</f>
        <v>42853</v>
      </c>
      <c r="C296" s="4" t="str">
        <f>debit!B131</f>
        <v>XP17002418-USHSM_A</v>
      </c>
      <c r="D296" s="4" t="str">
        <f>IF(ISERROR(FIND("Our", debit!C131)), debit!C131, LEFT(debit!C131, FIND("Our", debit!C131)-1))</f>
        <v>20424.0270CNWO</v>
      </c>
      <c r="E296" s="4" t="str">
        <f>IF((LEFT(debit!D131, 1) = "X"),CONCATENATE(MID(debit!D131,2,1),"20",MID(debit!D131,3,2),"-",MID(debit!D131,5,4)),LEFT(debit!D131,10))</f>
        <v>P2017-0770</v>
      </c>
      <c r="F296" s="4" t="str">
        <f>CONCATENATE(debit!E131," US$")</f>
        <v>1435.66 US$</v>
      </c>
    </row>
    <row r="297" spans="1:6">
      <c r="A297" s="4" t="str">
        <f>debit!J138</f>
        <v>HAMRE, SCHUMANN, MUELLER &amp; LARSON, P.C.</v>
      </c>
      <c r="B297" s="5">
        <f>debit!A138</f>
        <v>42842</v>
      </c>
      <c r="C297" s="4" t="str">
        <f>debit!B138</f>
        <v>XP17002132-USHSM_A</v>
      </c>
      <c r="D297" s="4" t="str">
        <f>IF(ISERROR(FIND("Our", debit!C138)), debit!C138, LEFT(debit!C138, FIND("Our", debit!C138)-1))</f>
        <v>20420.0054CNWO</v>
      </c>
      <c r="E297" s="4" t="str">
        <f>IF((LEFT(debit!D138, 1) = "X"),CONCATENATE(MID(debit!D138,2,1),"20",MID(debit!D138,3,2),"-",MID(debit!D138,5,4)),LEFT(debit!D138,10))</f>
        <v>P2015-0373</v>
      </c>
      <c r="F297" s="4" t="str">
        <f>CONCATENATE(debit!E138," US$")</f>
        <v>480.74 US$</v>
      </c>
    </row>
    <row r="298" spans="1:6">
      <c r="A298" s="4" t="str">
        <f>debit!J229</f>
        <v>Kirkpatrick SA/NV Intellectual Property</v>
      </c>
      <c r="B298" s="5">
        <f>debit!A229</f>
        <v>42826</v>
      </c>
      <c r="C298" s="4" t="str">
        <f>debit!B229</f>
        <v>XP17001894-BEKSN_A</v>
      </c>
      <c r="D298" s="4" t="str">
        <f>IF(ISERROR(FIND("Our", debit!C229)), debit!C229, LEFT(debit!C229, FIND("Our", debit!C229)-1))</f>
        <v>E6979-CN</v>
      </c>
      <c r="E298" s="4" t="str">
        <f>IF((LEFT(debit!D229, 1) = "X"),CONCATENATE(MID(debit!D229,2,1),"20",MID(debit!D229,3,2),"-",MID(debit!D229,5,4)),LEFT(debit!D229,10))</f>
        <v>P2017-0420</v>
      </c>
      <c r="F298" s="4" t="str">
        <f>CONCATENATE(debit!E229," US$")</f>
        <v>1806.65 US$</v>
      </c>
    </row>
    <row r="299" spans="1:6">
      <c r="A299" s="4" t="str">
        <f>debit!J263</f>
        <v>MACK-RAY, INC</v>
      </c>
      <c r="B299" s="5">
        <f>debit!A263</f>
        <v>42779</v>
      </c>
      <c r="C299" s="4" t="str">
        <f>debit!B263</f>
        <v>XP17000892-USMR_A</v>
      </c>
      <c r="D299" s="4" t="str">
        <f>IF(ISERROR(FIND("Our", debit!C263)), debit!C263, LEFT(debit!C263, FIND("Our", debit!C263)-1))</f>
        <v>Please Advise</v>
      </c>
      <c r="E299" s="4" t="str">
        <f>IF((LEFT(debit!D263, 1) = "X"),CONCATENATE(MID(debit!D263,2,1),"20",MID(debit!D263,3,2),"-",MID(debit!D263,5,4)),LEFT(debit!D263,10))</f>
        <v>P2016-1405</v>
      </c>
      <c r="F299" s="4" t="str">
        <f>CONCATENATE(debit!E263," US$")</f>
        <v>581.11 US$</v>
      </c>
    </row>
    <row r="300" spans="1:6">
      <c r="A300" s="4" t="str">
        <f>debit!J264</f>
        <v>MACK-RAY, INC</v>
      </c>
      <c r="B300" s="5">
        <f>debit!A264</f>
        <v>42668</v>
      </c>
      <c r="C300" s="4" t="str">
        <f>debit!B264</f>
        <v>XP16004820-USMR_A</v>
      </c>
      <c r="D300" s="4" t="str">
        <f>IF(ISERROR(FIND("Our", debit!C264)), debit!C264, LEFT(debit!C264, FIND("Our", debit!C264)-1))</f>
        <v>Please Advise</v>
      </c>
      <c r="E300" s="4" t="str">
        <f>IF((LEFT(debit!D264, 1) = "X"),CONCATENATE(MID(debit!D264,2,1),"20",MID(debit!D264,3,2),"-",MID(debit!D264,5,4)),LEFT(debit!D264,10))</f>
        <v>P2016-1405</v>
      </c>
      <c r="F300" s="4" t="str">
        <f>CONCATENATE(debit!E264," US$")</f>
        <v>3764.41 US$</v>
      </c>
    </row>
    <row r="301" spans="1:6">
      <c r="A301" s="4" t="str">
        <f>debit!J272</f>
        <v>MARTENSEN IP</v>
      </c>
      <c r="B301" s="5">
        <f>debit!A272</f>
        <v>42915</v>
      </c>
      <c r="C301" s="4" t="str">
        <f>debit!B272</f>
        <v>XP17003829-USMIP_A</v>
      </c>
      <c r="D301" s="4" t="str">
        <f>IF(ISERROR(FIND("Our", debit!C272)), debit!C272, LEFT(debit!C272, FIND("Our", debit!C272)-1))</f>
        <v>ROBO P002CN</v>
      </c>
      <c r="E301" s="4" t="str">
        <f>IF((LEFT(debit!D272, 1) = "X"),CONCATENATE(MID(debit!D272,2,1),"20",MID(debit!D272,3,2),"-",MID(debit!D272,5,4)),LEFT(debit!D272,10))</f>
        <v>P2016-0873</v>
      </c>
      <c r="F301" s="4" t="str">
        <f>CONCATENATE(debit!E272," US$")</f>
        <v>206.19 US$</v>
      </c>
    </row>
    <row r="302" spans="1:6">
      <c r="A302" s="4" t="str">
        <f>debit!J273</f>
        <v>MARTENSEN IP</v>
      </c>
      <c r="B302" s="5">
        <f>debit!A273</f>
        <v>42899</v>
      </c>
      <c r="C302" s="4" t="str">
        <f>debit!B273</f>
        <v>XP17003414-USMIP_A</v>
      </c>
      <c r="D302" s="4" t="str">
        <f>IF(ISERROR(FIND("Our", debit!C273)), debit!C273, LEFT(debit!C273, FIND("Our", debit!C273)-1))</f>
        <v>ROBO P009CN</v>
      </c>
      <c r="E302" s="4" t="str">
        <f>IF((LEFT(debit!D273, 1) = "X"),CONCATENATE(MID(debit!D273,2,1),"20",MID(debit!D273,3,2),"-",MID(debit!D273,5,4)),LEFT(debit!D273,10))</f>
        <v>P2016-0875</v>
      </c>
      <c r="F302" s="4" t="str">
        <f>CONCATENATE(debit!E273," US$")</f>
        <v>501.49 US$</v>
      </c>
    </row>
    <row r="303" spans="1:6">
      <c r="A303" s="4" t="str">
        <f>debit!J274</f>
        <v>MARTENSEN IP</v>
      </c>
      <c r="B303" s="5">
        <f>debit!A274</f>
        <v>42899</v>
      </c>
      <c r="C303" s="4" t="str">
        <f>debit!B274</f>
        <v>XP17003408-USMIP_A</v>
      </c>
      <c r="D303" s="4" t="str">
        <f>IF(ISERROR(FIND("Our", debit!C274)), debit!C274, LEFT(debit!C274, FIND("Our", debit!C274)-1))</f>
        <v>ROBO P007CN</v>
      </c>
      <c r="E303" s="4" t="str">
        <f>IF((LEFT(debit!D274, 1) = "X"),CONCATENATE(MID(debit!D274,2,1),"20",MID(debit!D274,3,2),"-",MID(debit!D274,5,4)),LEFT(debit!D274,10))</f>
        <v>P2016-0874</v>
      </c>
      <c r="F303" s="4" t="str">
        <f>CONCATENATE(debit!E274," US$")</f>
        <v>188.2 US$</v>
      </c>
    </row>
    <row r="304" spans="1:6">
      <c r="A304" s="4" t="str">
        <f>debit!J275</f>
        <v>MARTENSEN IP</v>
      </c>
      <c r="B304" s="5">
        <f>debit!A275</f>
        <v>42891</v>
      </c>
      <c r="C304" s="4" t="str">
        <f>debit!B275</f>
        <v>XP17003236-USMIP_A</v>
      </c>
      <c r="D304" s="4" t="str">
        <f>IF(ISERROR(FIND("Our", debit!C275)), debit!C275, LEFT(debit!C275, FIND("Our", debit!C275)-1))</f>
        <v>DH2I P001CN</v>
      </c>
      <c r="E304" s="4" t="str">
        <f>IF((LEFT(debit!D275, 1) = "X"),CONCATENATE(MID(debit!D275,2,1),"20",MID(debit!D275,3,2),"-",MID(debit!D275,5,4)),LEFT(debit!D275,10))</f>
        <v>P2016-0871</v>
      </c>
      <c r="F304" s="4" t="str">
        <f>CONCATENATE(debit!E275," US$")</f>
        <v>131.87 US$</v>
      </c>
    </row>
    <row r="305" spans="1:6">
      <c r="A305" s="4" t="str">
        <f>debit!J285</f>
        <v>MEWBURN ELLIS LLP</v>
      </c>
      <c r="B305" s="5">
        <f>debit!A285</f>
        <v>42909</v>
      </c>
      <c r="C305" s="4" t="str">
        <f>debit!B285</f>
        <v>XP17003725-GBME_D</v>
      </c>
      <c r="D305" s="4" t="str">
        <f>IF(ISERROR(FIND("Our", debit!C285)), debit!C285, LEFT(debit!C285, FIND("Our", debit!C285)-1))</f>
        <v xml:space="preserve">CMD/FP6905509 </v>
      </c>
      <c r="E305" s="4" t="str">
        <f>IF((LEFT(debit!D285, 1) = "X"),CONCATENATE(MID(debit!D285,2,1),"20",MID(debit!D285,3,2),"-",MID(debit!D285,5,4)),LEFT(debit!D285,10))</f>
        <v>P2013-0723</v>
      </c>
      <c r="F305" s="4" t="str">
        <f>CONCATENATE(debit!E285," US$")</f>
        <v>592 US$</v>
      </c>
    </row>
    <row r="306" spans="1:6">
      <c r="A306" s="4" t="str">
        <f>debit!J289</f>
        <v>MEWBURN ELLIS LLP</v>
      </c>
      <c r="B306" s="5">
        <f>debit!A289</f>
        <v>42873</v>
      </c>
      <c r="C306" s="4" t="str">
        <f>debit!B289</f>
        <v>XP17002863-GBME_A</v>
      </c>
      <c r="D306" s="4" t="str">
        <f>IF(ISERROR(FIND("Our", debit!C289)), debit!C289, LEFT(debit!C289, FIND("Our", debit!C289)-1))</f>
        <v>RJW/LP7229677</v>
      </c>
      <c r="E306" s="4" t="str">
        <f>IF((LEFT(debit!D289, 1) = "X"),CONCATENATE(MID(debit!D289,2,1),"20",MID(debit!D289,3,2),"-",MID(debit!D289,5,4)),LEFT(debit!D289,10))</f>
        <v>P2016-1849</v>
      </c>
      <c r="F306" s="4" t="str">
        <f>CONCATENATE(debit!E289," US$")</f>
        <v>632.38 US$</v>
      </c>
    </row>
    <row r="307" spans="1:6">
      <c r="A307" s="4" t="str">
        <f>debit!J295</f>
        <v>MINTZ, LEVIN, COHN, FERRIS, GLOVSKY AND POPEO, P.C.</v>
      </c>
      <c r="B307" s="5">
        <f>debit!A295</f>
        <v>42899</v>
      </c>
      <c r="C307" s="4" t="str">
        <f>debit!B295</f>
        <v>XP17003400-USML_A</v>
      </c>
      <c r="D307" s="4" t="str">
        <f>IF(ISERROR(FIND("Our", debit!C295)), debit!C295, LEFT(debit!C295, FIND("Our", debit!C295)-1))</f>
        <v>50779-561N01CN-010410CN</v>
      </c>
      <c r="E307" s="4" t="str">
        <f>IF((LEFT(debit!D295, 1) = "X"),CONCATENATE(MID(debit!D295,2,1),"20",MID(debit!D295,3,2),"-",MID(debit!D295,5,4)),LEFT(debit!D295,10))</f>
        <v>P2017-0358</v>
      </c>
      <c r="F307" s="4" t="str">
        <f>CONCATENATE(debit!E295," US$")</f>
        <v>142.02 US$</v>
      </c>
    </row>
    <row r="308" spans="1:6">
      <c r="A308" s="4" t="str">
        <f>debit!J314</f>
        <v>Morrison &amp; Foerster, LLP</v>
      </c>
      <c r="B308" s="5">
        <f>debit!A314</f>
        <v>42902</v>
      </c>
      <c r="C308" s="4" t="str">
        <f>debit!B314</f>
        <v>XP17003476-USMF_A</v>
      </c>
      <c r="D308" s="4" t="str">
        <f>IF(ISERROR(FIND("Our", debit!C314)), debit!C314, LEFT(debit!C314, FIND("Our", debit!C314)-1))</f>
        <v>77894-20027.46</v>
      </c>
      <c r="E308" s="4" t="str">
        <f>IF((LEFT(debit!D314, 1) = "X"),CONCATENATE(MID(debit!D314,2,1),"20",MID(debit!D314,3,2),"-",MID(debit!D314,5,4)),LEFT(debit!D314,10))</f>
        <v>P2017-1140</v>
      </c>
      <c r="F308" s="4" t="str">
        <f>CONCATENATE(debit!E314," US$")</f>
        <v>67.85 US$</v>
      </c>
    </row>
    <row r="309" spans="1:6">
      <c r="A309" s="4" t="str">
        <f>debit!J320</f>
        <v>NAGOYA INTERNATIONAL PATENT FIRM</v>
      </c>
      <c r="B309" s="5">
        <f>debit!A320</f>
        <v>42879</v>
      </c>
      <c r="C309" s="4" t="str">
        <f>debit!B320</f>
        <v>XP17002990-JPNIP_A</v>
      </c>
      <c r="D309" s="4" t="str">
        <f>IF(ISERROR(FIND("Our", debit!C320)), debit!C320, LEFT(debit!C320, FIND("Our", debit!C320)-1))</f>
        <v>TOY-12-PCTCN</v>
      </c>
      <c r="E309" s="4" t="str">
        <f>IF((LEFT(debit!D320, 1) = "X"),CONCATENATE(MID(debit!D320,2,1),"20",MID(debit!D320,3,2),"-",MID(debit!D320,5,4)),LEFT(debit!D320,10))</f>
        <v>P2017-0113</v>
      </c>
      <c r="F309" s="4" t="str">
        <f>CONCATENATE(debit!E320," US$")</f>
        <v>509.32 US$</v>
      </c>
    </row>
    <row r="310" spans="1:6">
      <c r="A310" s="4" t="str">
        <f>debit!J328</f>
        <v>PANITCH SCHWARZE BELISARIO &amp; NADEL LLP</v>
      </c>
      <c r="B310" s="5">
        <f>debit!A328</f>
        <v>42893</v>
      </c>
      <c r="C310" s="4" t="str">
        <f>debit!B328</f>
        <v>XP17003303-USPSBN_A</v>
      </c>
      <c r="D310" s="4" t="str">
        <f>IF(ISERROR(FIND("Our", debit!C328)), debit!C328, LEFT(debit!C328, FIND("Our", debit!C328)-1))</f>
        <v xml:space="preserve">688154.0003/1CN </v>
      </c>
      <c r="E310" s="4" t="str">
        <f>IF((LEFT(debit!D328, 1) = "X"),CONCATENATE(MID(debit!D328,2,1),"20",MID(debit!D328,3,2),"-",MID(debit!D328,5,4)),LEFT(debit!D328,10))</f>
        <v>P2012-1092</v>
      </c>
      <c r="F310" s="4" t="str">
        <f>CONCATENATE(debit!E328," US$")</f>
        <v>442.61 US$</v>
      </c>
    </row>
    <row r="311" spans="1:6">
      <c r="A311" s="4" t="str">
        <f>debit!J345</f>
        <v>PFENNING, MEINIG &amp; PARTNER MBB</v>
      </c>
      <c r="B311" s="5">
        <f>debit!A345</f>
        <v>42860</v>
      </c>
      <c r="C311" s="4" t="str">
        <f>debit!B345</f>
        <v>XP17002543-DEPMP_A</v>
      </c>
      <c r="D311" s="4" t="str">
        <f>IF(ISERROR(FIND("Our", debit!C345)), debit!C345, LEFT(debit!C345, FIND("Our", debit!C345)-1))</f>
        <v>169P 3596 TB</v>
      </c>
      <c r="E311" s="4" t="str">
        <f>IF((LEFT(debit!D345, 1) = "X"),CONCATENATE(MID(debit!D345,2,1),"20",MID(debit!D345,3,2),"-",MID(debit!D345,5,4)),LEFT(debit!D345,10))</f>
        <v>P2017-0146</v>
      </c>
      <c r="F311" s="4" t="str">
        <f>CONCATENATE(debit!E345," US$")</f>
        <v>122.39 US$</v>
      </c>
    </row>
    <row r="312" spans="1:6">
      <c r="A312" s="4" t="str">
        <f>debit!J347</f>
        <v>SANKOM Switzerland</v>
      </c>
      <c r="B312" s="5">
        <f>debit!A347</f>
        <v>42905</v>
      </c>
      <c r="C312" s="4" t="str">
        <f>debit!B347</f>
        <v>XP17003490-CHSS_A</v>
      </c>
      <c r="D312" s="4" t="str">
        <f>IF(ISERROR(FIND("Our", debit!C347)), debit!C347, LEFT(debit!C347, FIND("Our", debit!C347)-1))</f>
        <v>Please provide</v>
      </c>
      <c r="E312" s="4" t="str">
        <f>IF((LEFT(debit!D347, 1) = "X"),CONCATENATE(MID(debit!D347,2,1),"20",MID(debit!D347,3,2),"-",MID(debit!D347,5,4)),LEFT(debit!D347,10))</f>
        <v>P2016-2252</v>
      </c>
      <c r="F312" s="4" t="str">
        <f>CONCATENATE(debit!E347," US$")</f>
        <v>1622.54 US$</v>
      </c>
    </row>
    <row r="313" spans="1:6">
      <c r="A313" s="4" t="str">
        <f>debit!J363</f>
        <v>SOCIETÀ ITALIANA BREVETTI S.p.A.</v>
      </c>
      <c r="B313" s="5">
        <f>debit!A363</f>
        <v>42753</v>
      </c>
      <c r="C313" s="4" t="str">
        <f>debit!B363</f>
        <v>XP17000335-ITSIB_A</v>
      </c>
      <c r="D313" s="4" t="str">
        <f>IF(ISERROR(FIND("Our", debit!C363)), debit!C363, LEFT(debit!C363, FIND("Our", debit!C363)-1))</f>
        <v>BX3412/RCGE/rmn</v>
      </c>
      <c r="E313" s="4" t="str">
        <f>IF((LEFT(debit!D363, 1) = "X"),CONCATENATE(MID(debit!D363,2,1),"20",MID(debit!D363,3,2),"-",MID(debit!D363,5,4)),LEFT(debit!D363,10))</f>
        <v>P2016-2156</v>
      </c>
      <c r="F313" s="4" t="str">
        <f>CONCATENATE(debit!E363," US$")</f>
        <v>2121.17 US$</v>
      </c>
    </row>
    <row r="314" spans="1:6">
      <c r="A314" s="4" t="str">
        <f>debit!J375</f>
        <v>SPRADLEY PLLC</v>
      </c>
      <c r="B314" s="5">
        <f>debit!A375</f>
        <v>42187</v>
      </c>
      <c r="C314" s="4" t="str">
        <f>debit!B375</f>
        <v>XP15002180-USSP_A</v>
      </c>
      <c r="D314" s="4" t="str">
        <f>IF(ISERROR(FIND("Our", debit!C375)), debit!C375, LEFT(debit!C375, FIND("Our", debit!C375)-1))</f>
        <v>Please Provide</v>
      </c>
      <c r="E314" s="4" t="str">
        <f>IF((LEFT(debit!D375, 1) = "X"),CONCATENATE(MID(debit!D375,2,1),"20",MID(debit!D375,3,2),"-",MID(debit!D375,5,4)),LEFT(debit!D375,10))</f>
        <v>P2015-0150</v>
      </c>
      <c r="F314" s="4" t="str">
        <f>CONCATENATE(debit!E375," US$")</f>
        <v>2418.92 US$</v>
      </c>
    </row>
    <row r="315" spans="1:6">
      <c r="A315" s="4" t="str">
        <f>debit!J402</f>
        <v>von Kreisler Selting Werner</v>
      </c>
      <c r="B315" s="5">
        <f>debit!A402</f>
        <v>42807</v>
      </c>
      <c r="C315" s="4" t="str">
        <f>debit!B402</f>
        <v>XP17001473-DEKSW_A</v>
      </c>
      <c r="D315" s="4" t="str">
        <f>IF(ISERROR(FIND("Our", debit!C402)), debit!C402, LEFT(debit!C402, FIND("Our", debit!C402)-1))</f>
        <v>151157CN</v>
      </c>
      <c r="E315" s="4" t="str">
        <f>IF((LEFT(debit!D402, 1) = "X"),CONCATENATE(MID(debit!D402,2,1),"20",MID(debit!D402,3,2),"-",MID(debit!D402,5,4)),LEFT(debit!D402,10))</f>
        <v>P2015-0573</v>
      </c>
      <c r="F315" s="4" t="str">
        <f>CONCATENATE(debit!E402," US$")</f>
        <v>168.3 US$</v>
      </c>
    </row>
    <row r="316" spans="1:6">
      <c r="A316" s="4" t="str">
        <f>debit!J179</f>
        <v>HAMRE, SCHUMANN, MUELLER &amp; LARSON, P.C.</v>
      </c>
      <c r="B316" s="5">
        <f>debit!A179</f>
        <v>42626</v>
      </c>
      <c r="C316" s="4" t="str">
        <f>debit!B179</f>
        <v>XP16004106-USHSM_A</v>
      </c>
      <c r="D316" s="4" t="str">
        <f>IF(ISERROR(FIND("Our", debit!C179)), debit!C179, LEFT(debit!C179, FIND("Our", debit!C179)-1))</f>
        <v xml:space="preserve">10869.0149CN01 </v>
      </c>
      <c r="E316" s="4" t="str">
        <f>IF((LEFT(debit!D179, 1) = "X"),CONCATENATE(MID(debit!D179,2,1),"20",MID(debit!D179,3,2),"-",MID(debit!D179,5,4)),LEFT(debit!D179,10))</f>
        <v>P2012-1251</v>
      </c>
      <c r="F316" s="4" t="str">
        <f>CONCATENATE(debit!E179," US$")</f>
        <v>174.37 US$</v>
      </c>
    </row>
    <row r="317" spans="1:6">
      <c r="A317" s="4" t="str">
        <f>debit!J213</f>
        <v>HONESTY &amp; JR PARTNERS INTELLECTUAL PROPERTY LAW GROUP</v>
      </c>
      <c r="B317" s="5">
        <f>debit!A213</f>
        <v>42873</v>
      </c>
      <c r="C317" s="4" t="str">
        <f>debit!B213</f>
        <v>XP17002884-KRHJ_A</v>
      </c>
      <c r="D317" s="4" t="str">
        <f>IF(ISERROR(FIND("Our", debit!C213)), debit!C213, LEFT(debit!C213, FIND("Our", debit!C213)-1))</f>
        <v>OPB150017PCT/CN</v>
      </c>
      <c r="E317" s="4" t="str">
        <f>IF((LEFT(debit!D213, 1) = "X"),CONCATENATE(MID(debit!D213,2,1),"20",MID(debit!D213,3,2),"-",MID(debit!D213,5,4)),LEFT(debit!D213,10))</f>
        <v>P2015-0970</v>
      </c>
      <c r="F317" s="4" t="str">
        <f>CONCATENATE(debit!E213," US$")</f>
        <v>1437.53 US$</v>
      </c>
    </row>
    <row r="318" spans="1:6">
      <c r="A318" s="4" t="str">
        <f>debit!J290</f>
        <v>MEWBURN ELLIS LLP</v>
      </c>
      <c r="B318" s="5">
        <f>debit!A290</f>
        <v>42857</v>
      </c>
      <c r="C318" s="4" t="str">
        <f>debit!B290</f>
        <v>XP17002454-GBME_A</v>
      </c>
      <c r="D318" s="4" t="str">
        <f>IF(ISERROR(FIND("Our", debit!C290)), debit!C290, LEFT(debit!C290, FIND("Our", debit!C290)-1))</f>
        <v>RIC/FP7235344</v>
      </c>
      <c r="E318" s="4" t="str">
        <f>IF((LEFT(debit!D290, 1) = "X"),CONCATENATE(MID(debit!D290,2,1),"20",MID(debit!D290,3,2),"-",MID(debit!D290,5,4)),LEFT(debit!D290,10))</f>
        <v>P2016-1780</v>
      </c>
      <c r="F318" s="4" t="str">
        <f>CONCATENATE(debit!E290," US$")</f>
        <v>648.18 US$</v>
      </c>
    </row>
    <row r="319" spans="1:6">
      <c r="A319" s="4" t="str">
        <f>debit!J353</f>
        <v>SOCIETÀ ITALIANA BREVETTI S.p.A.</v>
      </c>
      <c r="B319" s="5">
        <f>debit!A353</f>
        <v>42902</v>
      </c>
      <c r="C319" s="4" t="str">
        <f>debit!B353</f>
        <v>XP17003479-ITSIB_A</v>
      </c>
      <c r="D319" s="4" t="str">
        <f>IF(ISERROR(FIND("Our", debit!C353)), debit!C353, LEFT(debit!C353, FIND("Our", debit!C353)-1))</f>
        <v>BX3027R/RCGE/rmp</v>
      </c>
      <c r="E319" s="4" t="str">
        <f>IF((LEFT(debit!D353, 1) = "X"),CONCATENATE(MID(debit!D353,2,1),"20",MID(debit!D353,3,2),"-",MID(debit!D353,5,4)),LEFT(debit!D353,10))</f>
        <v>P2014-1639</v>
      </c>
      <c r="F319" s="4" t="str">
        <f>CONCATENATE(debit!E353," US$")</f>
        <v>355.95 US$</v>
      </c>
    </row>
    <row r="320" spans="1:6">
      <c r="A320" s="4" t="str">
        <f>debit!J233</f>
        <v>Kirkpatrick SA/NV Intellectual Property</v>
      </c>
      <c r="B320" s="5">
        <f>debit!A233</f>
        <v>42626</v>
      </c>
      <c r="C320" s="4" t="str">
        <f>debit!B233</f>
        <v>XP16004103-BEKSN_A</v>
      </c>
      <c r="D320" s="4" t="str">
        <f>IF(ISERROR(FIND("Our", debit!C233)), debit!C233, LEFT(debit!C233, FIND("Our", debit!C233)-1))</f>
        <v>E6979-CN</v>
      </c>
      <c r="E320" s="4" t="str">
        <f>IF((LEFT(debit!D233, 1) = "X"),CONCATENATE(MID(debit!D233,2,1),"20",MID(debit!D233,3,2),"-",MID(debit!D233,5,4)),LEFT(debit!D233,10))</f>
        <v>P2014-0129</v>
      </c>
      <c r="F320" s="4" t="str">
        <f>CONCATENATE(debit!E233," US$")</f>
        <v>821.3 US$</v>
      </c>
    </row>
    <row r="321" spans="1:6">
      <c r="A321" s="4" t="str">
        <f>debit!J237</f>
        <v>Kirkpatrick SA/NV Intellectual Property</v>
      </c>
      <c r="B321" s="5">
        <f>debit!A237</f>
        <v>42430</v>
      </c>
      <c r="C321" s="4" t="str">
        <f>debit!B237</f>
        <v>XP16000904-BEBGC_A</v>
      </c>
      <c r="D321" s="4" t="str">
        <f>IF(ISERROR(FIND("Our", debit!C237)), debit!C237, LEFT(debit!C237, FIND("Our", debit!C237)-1))</f>
        <v>E6979-CN</v>
      </c>
      <c r="E321" s="4" t="str">
        <f>IF((LEFT(debit!D237, 1) = "X"),CONCATENATE(MID(debit!D237,2,1),"20",MID(debit!D237,3,2),"-",MID(debit!D237,5,4)),LEFT(debit!D237,10))</f>
        <v>P2014-0129</v>
      </c>
      <c r="F321" s="4" t="str">
        <f>CONCATENATE(debit!E237," US$")</f>
        <v>1096.02 US$</v>
      </c>
    </row>
    <row r="322" spans="1:6">
      <c r="A322" s="4" t="str">
        <f>debit!J240</f>
        <v>KUZUWA &amp; PARTNERS</v>
      </c>
      <c r="B322" s="5">
        <f>debit!A240</f>
        <v>42912</v>
      </c>
      <c r="C322" s="4" t="str">
        <f>debit!B240</f>
        <v>XP17003758-JPKP_A</v>
      </c>
      <c r="D322" s="4" t="str">
        <f>IF(ISERROR(FIND("Our", debit!C240)), debit!C240, LEFT(debit!C240, FIND("Our", debit!C240)-1))</f>
        <v>PCT2717MExp/KByi/CN</v>
      </c>
      <c r="E322" s="4" t="str">
        <f>IF((LEFT(debit!D240, 1) = "X"),CONCATENATE(MID(debit!D240,2,1),"20",MID(debit!D240,3,2),"-",MID(debit!D240,5,4)),LEFT(debit!D240,10))</f>
        <v>P2017-1054</v>
      </c>
      <c r="F322" s="4" t="str">
        <f>CONCATENATE(debit!E240," US$")</f>
        <v>943 US$</v>
      </c>
    </row>
    <row r="323" spans="1:6">
      <c r="A323" s="4" t="str">
        <f>debit!J291</f>
        <v>MEWBURN ELLIS LLP</v>
      </c>
      <c r="B323" s="5">
        <f>debit!A291</f>
        <v>42853</v>
      </c>
      <c r="C323" s="4" t="str">
        <f>debit!B291</f>
        <v>XP17002415-GBME_A</v>
      </c>
      <c r="D323" s="4" t="str">
        <f>IF(ISERROR(FIND("Our", debit!C291)), debit!C291, LEFT(debit!C291, FIND("Our", debit!C291)-1))</f>
        <v>RIC/FP7238892</v>
      </c>
      <c r="E323" s="4" t="str">
        <f>IF((LEFT(debit!D291, 1) = "X"),CONCATENATE(MID(debit!D291,2,1),"20",MID(debit!D291,3,2),"-",MID(debit!D291,5,4)),LEFT(debit!D291,10))</f>
        <v>P2016-1876</v>
      </c>
      <c r="F323" s="4" t="str">
        <f>CONCATENATE(debit!E291," US$")</f>
        <v>507.67 US$</v>
      </c>
    </row>
    <row r="324" spans="1:6">
      <c r="A324" s="4" t="str">
        <f>debit!J14</f>
        <v>Cabinet Laurent &amp; Charras</v>
      </c>
      <c r="B324" s="5">
        <f>debit!A14</f>
        <v>42891</v>
      </c>
      <c r="C324" s="4" t="str">
        <f>debit!B14</f>
        <v>XP17003239-FRLC_A</v>
      </c>
      <c r="D324" s="4" t="str">
        <f>IF(ISERROR(FIND("Our", debit!C14)), debit!C14, LEFT(debit!C14, FIND("Our", debit!C14)-1))</f>
        <v>E38-B-39051 CN</v>
      </c>
      <c r="E324" s="4" t="str">
        <f>IF((LEFT(debit!D14, 1) = "X"),CONCATENATE(MID(debit!D14,2,1),"20",MID(debit!D14,3,2),"-",MID(debit!D14,5,4)),LEFT(debit!D14,10))</f>
        <v>P2015-1521</v>
      </c>
      <c r="F324" s="4" t="str">
        <f>CONCATENATE(debit!E14," US$")</f>
        <v>787.63 US$</v>
      </c>
    </row>
    <row r="325" spans="1:6">
      <c r="A325" s="4" t="str">
        <f>debit!J85</f>
        <v>Foley &amp; Lardner LLP</v>
      </c>
      <c r="B325" s="5">
        <f>debit!A85</f>
        <v>42859</v>
      </c>
      <c r="C325" s="4" t="str">
        <f>debit!B85</f>
        <v>XP17002518-USFL_A</v>
      </c>
      <c r="D325" s="4" t="str">
        <f>IF(ISERROR(FIND("Our", debit!C85)), debit!C85, LEFT(debit!C85, FIND("Our", debit!C85)-1))</f>
        <v>106389-3834</v>
      </c>
      <c r="E325" s="4" t="str">
        <f>IF((LEFT(debit!D85, 1) = "X"),CONCATENATE(MID(debit!D85,2,1),"20",MID(debit!D85,3,2),"-",MID(debit!D85,5,4)),LEFT(debit!D85,10))</f>
        <v>P2015-1364</v>
      </c>
      <c r="F325" s="4" t="str">
        <f>CONCATENATE(debit!E85," US$")</f>
        <v>681.3 US$</v>
      </c>
    </row>
    <row r="326" spans="1:6">
      <c r="A326" s="4" t="str">
        <f>debit!J114</f>
        <v>HAMRE, SCHUMANN, MUELLER &amp; LARSON, P.C.</v>
      </c>
      <c r="B326" s="5">
        <f>debit!A114</f>
        <v>42909</v>
      </c>
      <c r="C326" s="4" t="str">
        <f>debit!B114</f>
        <v>XP17003718-USHSM_A</v>
      </c>
      <c r="D326" s="4" t="str">
        <f>IF(ISERROR(FIND("Our", debit!C114)), debit!C114, LEFT(debit!C114, FIND("Our", debit!C114)-1))</f>
        <v>20424.0219CNWO</v>
      </c>
      <c r="E326" s="4" t="str">
        <f>IF((LEFT(debit!D114, 1) = "X"),CONCATENATE(MID(debit!D114,2,1),"20",MID(debit!D114,3,2),"-",MID(debit!D114,5,4)),LEFT(debit!D114,10))</f>
        <v>P2017-1226</v>
      </c>
      <c r="F326" s="4" t="str">
        <f>CONCATENATE(debit!E114," US$")</f>
        <v>654.48 US$</v>
      </c>
    </row>
    <row r="327" spans="1:6">
      <c r="A327" s="4" t="str">
        <f>debit!J225</f>
        <v>Kilpatrick Townsend &amp; Stockton LLP</v>
      </c>
      <c r="B327" s="5">
        <f>debit!A225</f>
        <v>42836</v>
      </c>
      <c r="C327" s="4" t="str">
        <f>debit!B225</f>
        <v>XP17002029-USKTS_A</v>
      </c>
      <c r="D327" s="4" t="str">
        <f>IF(ISERROR(FIND("Our", debit!C225)), debit!C225, LEFT(debit!C225, FIND("Our", debit!C225)-1))</f>
        <v>079445-1030691 (000620CN)</v>
      </c>
      <c r="E327" s="4" t="str">
        <f>IF((LEFT(debit!D225, 1) = "X"),CONCATENATE(MID(debit!D225,2,1),"20",MID(debit!D225,3,2),"-",MID(debit!D225,5,4)),LEFT(debit!D225,10))</f>
        <v>P2016-1940</v>
      </c>
      <c r="F327" s="4" t="str">
        <f>CONCATENATE(debit!E225," US$")</f>
        <v>506.59 US$</v>
      </c>
    </row>
    <row r="328" spans="1:6">
      <c r="A328" s="4" t="str">
        <f>debit!J65</f>
        <v>Foley &amp; Lardner LLP</v>
      </c>
      <c r="B328" s="5">
        <f>debit!A65</f>
        <v>42915</v>
      </c>
      <c r="C328" s="4" t="str">
        <f>debit!B65</f>
        <v>XP17003825-USFL_A</v>
      </c>
      <c r="D328" s="4" t="str">
        <f>IF(ISERROR(FIND("Our", debit!C65)), debit!C65, LEFT(debit!C65, FIND("Our", debit!C65)-1))</f>
        <v>106389-3884</v>
      </c>
      <c r="E328" s="4" t="str">
        <f>IF((LEFT(debit!D65, 1) = "X"),CONCATENATE(MID(debit!D65,2,1),"20",MID(debit!D65,3,2),"-",MID(debit!D65,5,4)),LEFT(debit!D65,10))</f>
        <v>P2016-0498</v>
      </c>
      <c r="F328" s="4" t="str">
        <f>CONCATENATE(debit!E65," US$")</f>
        <v>564.54 US$</v>
      </c>
    </row>
    <row r="329" spans="1:6">
      <c r="A329" s="4" t="str">
        <f>debit!J190</f>
        <v>HAMRE, SCHUMANN, MUELLER &amp; LARSON, P.C.</v>
      </c>
      <c r="B329" s="5">
        <f>debit!A190</f>
        <v>42578</v>
      </c>
      <c r="C329" s="4" t="str">
        <f>debit!B190</f>
        <v>XP16003222-USHSM_A</v>
      </c>
      <c r="D329" s="4" t="str">
        <f>IF(ISERROR(FIND("Our", debit!C190)), debit!C190, LEFT(debit!C190, FIND("Our", debit!C190)-1))</f>
        <v>20424.0264CNM1</v>
      </c>
      <c r="E329" s="4" t="str">
        <f>IF((LEFT(debit!D190, 1) = "X"),CONCATENATE(MID(debit!D190,2,1),"20",MID(debit!D190,3,2),"-",MID(debit!D190,5,4)),LEFT(debit!D190,10))</f>
        <v>P2016-0009</v>
      </c>
      <c r="F329" s="4" t="str">
        <f>CONCATENATE(debit!E190," US$")</f>
        <v>240.71 US$</v>
      </c>
    </row>
    <row r="330" spans="1:6">
      <c r="A330" s="4" t="str">
        <f>debit!J191</f>
        <v>HAMRE, SCHUMANN, MUELLER &amp; LARSON, P.C.</v>
      </c>
      <c r="B330" s="5">
        <f>debit!A191</f>
        <v>42578</v>
      </c>
      <c r="C330" s="4" t="str">
        <f>debit!B191</f>
        <v>XP16003221-USHSM_A</v>
      </c>
      <c r="D330" s="4" t="str">
        <f>IF(ISERROR(FIND("Our", debit!C191)), debit!C191, LEFT(debit!C191, FIND("Our", debit!C191)-1))</f>
        <v>20424.0056CNWO</v>
      </c>
      <c r="E330" s="4" t="str">
        <f>IF((LEFT(debit!D191, 1) = "X"),CONCATENATE(MID(debit!D191,2,1),"20",MID(debit!D191,3,2),"-",MID(debit!D191,5,4)),LEFT(debit!D191,10))</f>
        <v>P2015-0465</v>
      </c>
      <c r="F330" s="4" t="str">
        <f>CONCATENATE(debit!E191," US$")</f>
        <v>216.64 US$</v>
      </c>
    </row>
    <row r="331" spans="1:6">
      <c r="A331" s="4" t="str">
        <f>debit!J207</f>
        <v>HANOL Intellectual Property and Law</v>
      </c>
      <c r="B331" s="5">
        <f>debit!A207</f>
        <v>42682</v>
      </c>
      <c r="C331" s="4" t="str">
        <f>debit!B207</f>
        <v>XP16005102-KRHIPL_A</v>
      </c>
      <c r="D331" s="4" t="str">
        <f>IF(ISERROR(FIND("Our", debit!C207)), debit!C207, LEFT(debit!C207, FIND("Our", debit!C207)-1))</f>
        <v>OPA14021-CN</v>
      </c>
      <c r="E331" s="4" t="str">
        <f>IF((LEFT(debit!D207, 1) = "X"),CONCATENATE(MID(debit!D207,2,1),"20",MID(debit!D207,3,2),"-",MID(debit!D207,5,4)),LEFT(debit!D207,10))</f>
        <v>P2014-0317</v>
      </c>
      <c r="F331" s="4" t="str">
        <f>CONCATENATE(debit!E207," US$")</f>
        <v>182.15 US$</v>
      </c>
    </row>
    <row r="332" spans="1:6">
      <c r="A332" s="4" t="str">
        <f>debit!J271</f>
        <v>MARTENSEN IP</v>
      </c>
      <c r="B332" s="5">
        <f>debit!A271</f>
        <v>42923</v>
      </c>
      <c r="C332" s="4" t="str">
        <f>debit!B271</f>
        <v>XP17003943-USMIP_A</v>
      </c>
      <c r="D332" s="4" t="str">
        <f>IF(ISERROR(FIND("Our", debit!C271)), debit!C271, LEFT(debit!C271, FIND("Our", debit!C271)-1))</f>
        <v>DH2I P001CN</v>
      </c>
      <c r="E332" s="4" t="str">
        <f>IF((LEFT(debit!D271, 1) = "X"),CONCATENATE(MID(debit!D271,2,1),"20",MID(debit!D271,3,2),"-",MID(debit!D271,5,4)),LEFT(debit!D271,10))</f>
        <v>P2016-0871</v>
      </c>
      <c r="F332" s="4" t="str">
        <f>CONCATENATE(debit!E271," US$")</f>
        <v>1160.47 US$</v>
      </c>
    </row>
    <row r="333" spans="1:6">
      <c r="A333" s="4" t="str">
        <f>debit!J307</f>
        <v>MINTZ, LEVIN, COHN, FERRIS, GLOVSKY AND POPEO, P.C.</v>
      </c>
      <c r="B333" s="5">
        <f>debit!A307</f>
        <v>42522</v>
      </c>
      <c r="C333" s="4" t="str">
        <f>debit!B307</f>
        <v>XP16002410-USML_A</v>
      </c>
      <c r="D333" s="4" t="str">
        <f>IF(ISERROR(FIND("Our", debit!C307)), debit!C307, LEFT(debit!C307, FIND("Our", debit!C307)-1))</f>
        <v>50779-559N01CN-010210CN</v>
      </c>
      <c r="E333" s="4" t="str">
        <f>IF((LEFT(debit!D307, 1) = "X"),CONCATENATE(MID(debit!D307,2,1),"20",MID(debit!D307,3,2),"-",MID(debit!D307,5,4)),LEFT(debit!D307,10))</f>
        <v>P2016-0647</v>
      </c>
      <c r="F333" s="4" t="str">
        <f>CONCATENATE(debit!E307," US$")</f>
        <v>4283.46 US$</v>
      </c>
    </row>
    <row r="334" spans="1:6">
      <c r="A334" s="4" t="str">
        <f>debit!J308</f>
        <v>MINTZ, LEVIN, COHN, FERRIS, GLOVSKY AND POPEO, P.C.</v>
      </c>
      <c r="B334" s="5">
        <f>debit!A308</f>
        <v>42482</v>
      </c>
      <c r="C334" s="4" t="str">
        <f>debit!B308</f>
        <v>XP16001670-USML_C</v>
      </c>
      <c r="D334" s="4" t="str">
        <f>IF(ISERROR(FIND("Our", debit!C308)), debit!C308, LEFT(debit!C308, FIND("Our", debit!C308)-1))</f>
        <v>50760-512N01CN-001010CN</v>
      </c>
      <c r="E334" s="4" t="str">
        <f>IF((LEFT(debit!D308, 1) = "X"),CONCATENATE(MID(debit!D308,2,1),"20",MID(debit!D308,3,2),"-",MID(debit!D308,5,4)),LEFT(debit!D308,10))</f>
        <v>P2014-1028</v>
      </c>
      <c r="F334" s="4" t="str">
        <f>CONCATENATE(debit!E308," US$")</f>
        <v>525.9 US$</v>
      </c>
    </row>
    <row r="335" spans="1:6">
      <c r="A335" s="4" t="str">
        <f>debit!J105</f>
        <v>GREENBERG TRAURIG, LLP</v>
      </c>
      <c r="B335" s="5">
        <f>debit!A105</f>
        <v>42632</v>
      </c>
      <c r="C335" s="4" t="str">
        <f>debit!B105</f>
        <v>XP16004157-USPG_A</v>
      </c>
      <c r="D335" s="4">
        <f>IF(ISERROR(FIND("Our", debit!C105)), debit!C105, LEFT(debit!C105, FIND("Our", debit!C105)-1))</f>
        <v>166541.01079999999</v>
      </c>
      <c r="E335" s="4" t="str">
        <f>IF((LEFT(debit!D105, 1) = "X"),CONCATENATE(MID(debit!D105,2,1),"20",MID(debit!D105,3,2),"-",MID(debit!D105,5,4)),LEFT(debit!D105,10))</f>
        <v>P2016-0390</v>
      </c>
      <c r="F335" s="4" t="str">
        <f>CONCATENATE(debit!E105," US$")</f>
        <v>379.36 US$</v>
      </c>
    </row>
    <row r="336" spans="1:6">
      <c r="A336" s="4" t="str">
        <f>debit!J106</f>
        <v>Griffith Hack IP Specialist Firm</v>
      </c>
      <c r="B336" s="5">
        <f>debit!A106</f>
        <v>42892</v>
      </c>
      <c r="C336" s="4" t="str">
        <f>debit!B106</f>
        <v>XP17003259-AUGH_A</v>
      </c>
      <c r="D336" s="4" t="str">
        <f>IF(ISERROR(FIND("Our", debit!C106)), debit!C106, LEFT(debit!C106, FIND("Our", debit!C106)-1))</f>
        <v>P90419.CN</v>
      </c>
      <c r="E336" s="4" t="str">
        <f>IF((LEFT(debit!D106, 1) = "X"),CONCATENATE(MID(debit!D106,2,1),"20",MID(debit!D106,3,2),"-",MID(debit!D106,5,4)),LEFT(debit!D106,10))</f>
        <v>P2014-1499</v>
      </c>
      <c r="F336" s="4" t="str">
        <f>CONCATENATE(debit!E106," US$")</f>
        <v>512.74 US$</v>
      </c>
    </row>
    <row r="337" spans="1:6">
      <c r="A337" s="4" t="str">
        <f>debit!J91</f>
        <v>Foley &amp; Lardner LLP</v>
      </c>
      <c r="B337" s="5">
        <f>debit!A91</f>
        <v>42852</v>
      </c>
      <c r="C337" s="4" t="str">
        <f>debit!B91</f>
        <v>XP17002359-USFL_A</v>
      </c>
      <c r="D337" s="4" t="str">
        <f>IF(ISERROR(FIND("Our", debit!C91)), debit!C91, LEFT(debit!C91, FIND("Our", debit!C91)-1))</f>
        <v>106389-3194</v>
      </c>
      <c r="E337" s="4" t="str">
        <f>IF((LEFT(debit!D91, 1) = "X"),CONCATENATE(MID(debit!D91,2,1),"20",MID(debit!D91,3,2),"-",MID(debit!D91,5,4)),LEFT(debit!D91,10))</f>
        <v>P2014-0822</v>
      </c>
      <c r="F337" s="4" t="str">
        <f>CONCATENATE(debit!E91," US$")</f>
        <v>480.01 US$</v>
      </c>
    </row>
    <row r="338" spans="1:6">
      <c r="A338" s="4" t="str">
        <f>debit!J92</f>
        <v>Foley &amp; Lardner LLP</v>
      </c>
      <c r="B338" s="5">
        <f>debit!A92</f>
        <v>42852</v>
      </c>
      <c r="C338" s="4" t="str">
        <f>debit!B92</f>
        <v>XP17002356-USFL_A</v>
      </c>
      <c r="D338" s="4" t="str">
        <f>IF(ISERROR(FIND("Our", debit!C92)), debit!C92, LEFT(debit!C92, FIND("Our", debit!C92)-1))</f>
        <v>106389-3274</v>
      </c>
      <c r="E338" s="4" t="str">
        <f>IF((LEFT(debit!D92, 1) = "X"),CONCATENATE(MID(debit!D92,2,1),"20",MID(debit!D92,3,2),"-",MID(debit!D92,5,4)),LEFT(debit!D92,10))</f>
        <v>P2014-1601</v>
      </c>
      <c r="F338" s="4" t="str">
        <f>CONCATENATE(debit!E92," US$")</f>
        <v>480.01 US$</v>
      </c>
    </row>
    <row r="339" spans="1:6">
      <c r="A339" s="4" t="str">
        <f>debit!J93</f>
        <v>Foley &amp; Lardner LLP</v>
      </c>
      <c r="B339" s="5">
        <f>debit!A93</f>
        <v>42842</v>
      </c>
      <c r="C339" s="4" t="str">
        <f>debit!B93</f>
        <v>XP17002129-USFL_A</v>
      </c>
      <c r="D339" s="4" t="str">
        <f>IF(ISERROR(FIND("Our", debit!C93)), debit!C93, LEFT(debit!C93, FIND("Our", debit!C93)-1))</f>
        <v>106389-3894</v>
      </c>
      <c r="E339" s="4" t="str">
        <f>IF((LEFT(debit!D93, 1) = "X"),CONCATENATE(MID(debit!D93,2,1),"20",MID(debit!D93,3,2),"-",MID(debit!D93,5,4)),LEFT(debit!D93,10))</f>
        <v>P2016-0297</v>
      </c>
      <c r="F339" s="4" t="str">
        <f>CONCATENATE(debit!E93," US$")</f>
        <v>808.87 US$</v>
      </c>
    </row>
    <row r="340" spans="1:6">
      <c r="A340" s="4" t="str">
        <f>debit!J94</f>
        <v>Foley &amp; Lardner LLP</v>
      </c>
      <c r="B340" s="5">
        <f>debit!A94</f>
        <v>42838</v>
      </c>
      <c r="C340" s="4" t="str">
        <f>debit!B94</f>
        <v>XP17002073-USFL_A</v>
      </c>
      <c r="D340" s="4" t="str">
        <f>IF(ISERROR(FIND("Our", debit!C94)), debit!C94, LEFT(debit!C94, FIND("Our", debit!C94)-1))</f>
        <v>106389-2968</v>
      </c>
      <c r="E340" s="4" t="str">
        <f>IF((LEFT(debit!D94, 1) = "X"),CONCATENATE(MID(debit!D94,2,1),"20",MID(debit!D94,3,2),"-",MID(debit!D94,5,4)),LEFT(debit!D94,10))</f>
        <v>P2014-0462</v>
      </c>
      <c r="F340" s="4" t="str">
        <f>CONCATENATE(debit!E94," US$")</f>
        <v>954.09 US$</v>
      </c>
    </row>
    <row r="341" spans="1:6">
      <c r="A341" s="4" t="str">
        <f>debit!J132</f>
        <v>HAMRE, SCHUMANN, MUELLER &amp; LARSON, P.C.</v>
      </c>
      <c r="B341" s="5">
        <f>debit!A132</f>
        <v>42853</v>
      </c>
      <c r="C341" s="4" t="str">
        <f>debit!B132</f>
        <v>XP17002402-USHSM_A</v>
      </c>
      <c r="D341" s="4" t="str">
        <f>IF(ISERROR(FIND("Our", debit!C132)), debit!C132, LEFT(debit!C132, FIND("Our", debit!C132)-1))</f>
        <v>20424.0188CNU1</v>
      </c>
      <c r="E341" s="4" t="str">
        <f>IF((LEFT(debit!D132, 1) = "X"),CONCATENATE(MID(debit!D132,2,1),"20",MID(debit!D132,3,2),"-",MID(debit!D132,5,4)),LEFT(debit!D132,10))</f>
        <v>P2015-0603</v>
      </c>
      <c r="F341" s="4" t="str">
        <f>CONCATENATE(debit!E132," US$")</f>
        <v>567.78 US$</v>
      </c>
    </row>
    <row r="342" spans="1:6">
      <c r="A342" s="4" t="str">
        <f>debit!J302</f>
        <v>MINTZ, LEVIN, COHN, FERRIS, GLOVSKY AND POPEO, P.C.</v>
      </c>
      <c r="B342" s="5">
        <f>debit!A302</f>
        <v>42671</v>
      </c>
      <c r="C342" s="4" t="str">
        <f>debit!B302</f>
        <v>XP16004882-USML_A</v>
      </c>
      <c r="D342" s="4" t="str">
        <f>IF(ISERROR(FIND("Our", debit!C302)), debit!C302, LEFT(debit!C302, FIND("Our", debit!C302)-1))</f>
        <v>50660-501N01CN-000110CN</v>
      </c>
      <c r="E342" s="4" t="str">
        <f>IF((LEFT(debit!D302, 1) = "X"),CONCATENATE(MID(debit!D302,2,1),"20",MID(debit!D302,3,2),"-",MID(debit!D302,5,4)),LEFT(debit!D302,10))</f>
        <v>P2016-1632</v>
      </c>
      <c r="F342" s="4" t="str">
        <f>CONCATENATE(debit!E302," US$")</f>
        <v>2593.42 US$</v>
      </c>
    </row>
    <row r="343" spans="1:6">
      <c r="A343" s="4" t="str">
        <f>debit!J107</f>
        <v>Griffith Hack IP Specialist Firm</v>
      </c>
      <c r="B343" s="5">
        <f>debit!A107</f>
        <v>42871</v>
      </c>
      <c r="C343" s="4" t="str">
        <f>debit!B107</f>
        <v>XP17002816-AUGH_A</v>
      </c>
      <c r="D343" s="4" t="str">
        <f>IF(ISERROR(FIND("Our", debit!C107)), debit!C107, LEFT(debit!C107, FIND("Our", debit!C107)-1))</f>
        <v>P96517.CN</v>
      </c>
      <c r="E343" s="4" t="str">
        <f>IF((LEFT(debit!D107, 1) = "X"),CONCATENATE(MID(debit!D107,2,1),"20",MID(debit!D107,3,2),"-",MID(debit!D107,5,4)),LEFT(debit!D107,10))</f>
        <v>P2016-1838</v>
      </c>
      <c r="F343" s="4" t="str">
        <f>CONCATENATE(debit!E107," US$")</f>
        <v>568.08 US$</v>
      </c>
    </row>
    <row r="344" spans="1:6">
      <c r="A344" s="4" t="str">
        <f>debit!J334</f>
        <v>PANITCH SCHWARZE BELISARIO &amp; NADEL LLP</v>
      </c>
      <c r="B344" s="5">
        <f>debit!A334</f>
        <v>42823</v>
      </c>
      <c r="C344" s="4" t="str">
        <f>debit!B334</f>
        <v>XP17001760-USPSBN_A</v>
      </c>
      <c r="D344" s="4" t="str">
        <f>IF(ISERROR(FIND("Our", debit!C334)), debit!C334, LEFT(debit!C334, FIND("Our", debit!C334)-1))</f>
        <v>688337.0094/30CN</v>
      </c>
      <c r="E344" s="4" t="str">
        <f>IF((LEFT(debit!D334, 1) = "X"),CONCATENATE(MID(debit!D334,2,1),"20",MID(debit!D334,3,2),"-",MID(debit!D334,5,4)),LEFT(debit!D334,10))</f>
        <v>P2017-0148</v>
      </c>
      <c r="F344" s="4" t="str">
        <f>CONCATENATE(debit!E334," US$")</f>
        <v>62.99 US$</v>
      </c>
    </row>
    <row r="345" spans="1:6">
      <c r="A345" s="4" t="str">
        <f>debit!J388</f>
        <v>von Kreisler Selting Werner</v>
      </c>
      <c r="B345" s="5">
        <f>debit!A388</f>
        <v>42923</v>
      </c>
      <c r="C345" s="4" t="str">
        <f>debit!B388</f>
        <v>XP17003951-DEKSW_A</v>
      </c>
      <c r="D345" s="4" t="str">
        <f>IF(ISERROR(FIND("Our", debit!C388)), debit!C388, LEFT(debit!C388, FIND("Our", debit!C388)-1))</f>
        <v>151157CN</v>
      </c>
      <c r="E345" s="4" t="str">
        <f>IF((LEFT(debit!D388, 1) = "X"),CONCATENATE(MID(debit!D388,2,1),"20",MID(debit!D388,3,2),"-",MID(debit!D388,5,4)),LEFT(debit!D388,10))</f>
        <v>P2015-0573</v>
      </c>
      <c r="F345" s="4" t="str">
        <f>CONCATENATE(debit!E388," US$")</f>
        <v>236.15 US$</v>
      </c>
    </row>
    <row r="346" spans="1:6">
      <c r="A346" s="4" t="str">
        <f>debit!J75</f>
        <v>Foley &amp; Lardner LLP</v>
      </c>
      <c r="B346" s="5">
        <f>debit!A75</f>
        <v>42893</v>
      </c>
      <c r="C346" s="4" t="str">
        <f>debit!B75</f>
        <v>XP17003275-USFL_A</v>
      </c>
      <c r="D346" s="4" t="str">
        <f>IF(ISERROR(FIND("Our", debit!C75)), debit!C75, LEFT(debit!C75, FIND("Our", debit!C75)-1))</f>
        <v>106389-4410</v>
      </c>
      <c r="E346" s="4" t="str">
        <f>IF((LEFT(debit!D75, 1) = "X"),CONCATENATE(MID(debit!D75,2,1),"20",MID(debit!D75,3,2),"-",MID(debit!D75,5,4)),LEFT(debit!D75,10))</f>
        <v>P2017-0948</v>
      </c>
      <c r="F346" s="4" t="str">
        <f>CONCATENATE(debit!E75," US$")</f>
        <v>2248.68 US$</v>
      </c>
    </row>
    <row r="347" spans="1:6">
      <c r="A347" s="4" t="str">
        <f>debit!J178</f>
        <v>HAMRE, SCHUMANN, MUELLER &amp; LARSON, P.C.</v>
      </c>
      <c r="B347" s="5">
        <f>debit!A178</f>
        <v>42640</v>
      </c>
      <c r="C347" s="4" t="str">
        <f>debit!B178</f>
        <v>XP16004299-USHSM_D</v>
      </c>
      <c r="D347" s="4" t="str">
        <f>IF(ISERROR(FIND("Our", debit!C178)), debit!C178, LEFT(debit!C178, FIND("Our", debit!C178)-1))</f>
        <v>20424.0527WO01</v>
      </c>
      <c r="E347" s="4" t="str">
        <f>IF((LEFT(debit!D178, 1) = "X"),CONCATENATE(MID(debit!D178,2,1),"20",MID(debit!D178,3,2),"-",MID(debit!D178,5,4)),LEFT(debit!D178,10))</f>
        <v>P2016-1605</v>
      </c>
      <c r="F347" s="4" t="str">
        <f>CONCATENATE(debit!E178," US$")</f>
        <v>2370.09 US$</v>
      </c>
    </row>
    <row r="348" spans="1:6">
      <c r="A348" s="4" t="str">
        <f>debit!J214</f>
        <v>HONESTY &amp; JR PARTNERS INTELLECTUAL PROPERTY LAW GROUP</v>
      </c>
      <c r="B348" s="5">
        <f>debit!A214</f>
        <v>42815</v>
      </c>
      <c r="C348" s="4" t="str">
        <f>debit!B214</f>
        <v>XP17001627-KRHJ_A</v>
      </c>
      <c r="D348" s="4" t="str">
        <f>IF(ISERROR(FIND("Our", debit!C214)), debit!C214, LEFT(debit!C214, FIND("Our", debit!C214)-1))</f>
        <v>OPC154349PCT/CN</v>
      </c>
      <c r="E348" s="4" t="str">
        <f>IF((LEFT(debit!D214, 1) = "X"),CONCATENATE(MID(debit!D214,2,1),"20",MID(debit!D214,3,2),"-",MID(debit!D214,5,4)),LEFT(debit!D214,10))</f>
        <v>P2017-0257</v>
      </c>
      <c r="F348" s="4" t="str">
        <f>CONCATENATE(debit!E214," US$")</f>
        <v>3121.09 US$</v>
      </c>
    </row>
    <row r="349" spans="1:6">
      <c r="A349" s="4" t="str">
        <f>debit!J216</f>
        <v>Ice Miller LLP</v>
      </c>
      <c r="B349" s="5">
        <f>debit!A216</f>
        <v>42832</v>
      </c>
      <c r="C349" s="4" t="str">
        <f>debit!B216</f>
        <v>XP17001987-USPSBN_A</v>
      </c>
      <c r="D349" s="4" t="str">
        <f>IF(ISERROR(FIND("Our", debit!C216)), debit!C216, LEFT(debit!C216, FIND("Our", debit!C216)-1))</f>
        <v>Please Provide</v>
      </c>
      <c r="E349" s="4" t="str">
        <f>IF((LEFT(debit!D216, 1) = "X"),CONCATENATE(MID(debit!D216,2,1),"20",MID(debit!D216,3,2),"-",MID(debit!D216,5,4)),LEFT(debit!D216,10))</f>
        <v>P2014-1239</v>
      </c>
      <c r="F349" s="4" t="str">
        <f>CONCATENATE(debit!E216," US$")</f>
        <v>158.78 US$</v>
      </c>
    </row>
    <row r="350" spans="1:6">
      <c r="A350" s="4" t="str">
        <f>debit!J373</f>
        <v>SPRADLEY PLLC</v>
      </c>
      <c r="B350" s="5">
        <f>debit!A373</f>
        <v>42705</v>
      </c>
      <c r="C350" s="4" t="str">
        <f>debit!B373</f>
        <v>XP16005508-USSP_A</v>
      </c>
      <c r="D350" s="4" t="str">
        <f>IF(ISERROR(FIND("Our", debit!C373)), debit!C373, LEFT(debit!C373, FIND("Our", debit!C373)-1))</f>
        <v>Please Provide</v>
      </c>
      <c r="E350" s="4" t="str">
        <f>IF((LEFT(debit!D373, 1) = "X"),CONCATENATE(MID(debit!D373,2,1),"20",MID(debit!D373,3,2),"-",MID(debit!D373,5,4)),LEFT(debit!D373,10))</f>
        <v>P2015-0148</v>
      </c>
      <c r="F350" s="4" t="str">
        <f>CONCATENATE(debit!E373," US$")</f>
        <v>451.58 US$</v>
      </c>
    </row>
    <row r="351" spans="1:6">
      <c r="A351" s="4" t="str">
        <f>debit!J2</f>
        <v>Andrew Williams</v>
      </c>
      <c r="B351" s="5">
        <f>debit!A2</f>
        <v>42748</v>
      </c>
      <c r="C351" s="4" t="str">
        <f>debit!B2</f>
        <v>XP17000244-AUAW_A</v>
      </c>
      <c r="D351" s="4" t="str">
        <f>IF(ISERROR(FIND("Our", debit!C2)), debit!C2, LEFT(debit!C2, FIND("Our", debit!C2)-1))</f>
        <v>Please Provide</v>
      </c>
      <c r="E351" s="4" t="str">
        <f>IF((LEFT(debit!D2, 1) = "X"),CONCATENATE(MID(debit!D2,2,1),"20",MID(debit!D2,3,2),"-",MID(debit!D2,5,4)),LEFT(debit!D2,10))</f>
        <v>P2016-2297</v>
      </c>
      <c r="F351" s="4" t="str">
        <f>CONCATENATE(debit!E2," US$")</f>
        <v>501.88 US$</v>
      </c>
    </row>
    <row r="352" spans="1:6">
      <c r="A352" s="4" t="str">
        <f>debit!J3</f>
        <v>BENOÎT &amp; CÔTÉ</v>
      </c>
      <c r="B352" s="5">
        <f>debit!A3</f>
        <v>42886</v>
      </c>
      <c r="C352" s="4" t="str">
        <f>debit!B3</f>
        <v>XP17003136-CABC_A</v>
      </c>
      <c r="D352" s="4" t="str">
        <f>IF(ISERROR(FIND("Our", debit!C3)), debit!C3, LEFT(debit!C3, FIND("Our", debit!C3)-1))</f>
        <v>P2628CN00</v>
      </c>
      <c r="E352" s="4" t="str">
        <f>IF((LEFT(debit!D3, 1) = "X"),CONCATENATE(MID(debit!D3,2,1),"20",MID(debit!D3,3,2),"-",MID(debit!D3,5,4)),LEFT(debit!D3,10))</f>
        <v>P2016-2040</v>
      </c>
      <c r="F352" s="4" t="str">
        <f>CONCATENATE(debit!E3," US$")</f>
        <v>582.13 US$</v>
      </c>
    </row>
    <row r="353" spans="1:6">
      <c r="A353" s="4" t="str">
        <f>debit!J20</f>
        <v>Cabinet Laurent &amp; Charras</v>
      </c>
      <c r="B353" s="5">
        <f>debit!A20</f>
        <v>42845</v>
      </c>
      <c r="C353" s="4" t="str">
        <f>debit!B20</f>
        <v>XP17002225-FRLC_A</v>
      </c>
      <c r="D353" s="4" t="str">
        <f>IF(ISERROR(FIND("Our", debit!C20)), debit!C20, LEFT(debit!C20, FIND("Our", debit!C20)-1))</f>
        <v>S283-B-37537 CN</v>
      </c>
      <c r="E353" s="4" t="str">
        <f>IF((LEFT(debit!D20, 1) = "X"),CONCATENATE(MID(debit!D20,2,1),"20",MID(debit!D20,3,2),"-",MID(debit!D20,5,4)),LEFT(debit!D20,10))</f>
        <v>P2014-1533</v>
      </c>
      <c r="F353" s="4" t="str">
        <f>CONCATENATE(debit!E20," US$")</f>
        <v>779.53 US$</v>
      </c>
    </row>
    <row r="354" spans="1:6">
      <c r="A354" s="4" t="str">
        <f>debit!J22</f>
        <v>Cabinet Laurent &amp; Charras</v>
      </c>
      <c r="B354" s="5">
        <f>debit!A22</f>
        <v>42825</v>
      </c>
      <c r="C354" s="4" t="str">
        <f>debit!B22</f>
        <v>XP17001866-FRLC_A</v>
      </c>
      <c r="D354" s="4" t="str">
        <f>IF(ISERROR(FIND("Our", debit!C22)), debit!C22, LEFT(debit!C22, FIND("Our", debit!C22)-1))</f>
        <v>G143-B-41343 CN</v>
      </c>
      <c r="E354" s="4" t="str">
        <f>IF((LEFT(debit!D22, 1) = "X"),CONCATENATE(MID(debit!D22,2,1),"20",MID(debit!D22,3,2),"-",MID(debit!D22,5,4)),LEFT(debit!D22,10))</f>
        <v>P2016-1618</v>
      </c>
      <c r="F354" s="4" t="str">
        <f>CONCATENATE(debit!E22," US$")</f>
        <v>507.53 US$</v>
      </c>
    </row>
    <row r="355" spans="1:6">
      <c r="A355" s="4" t="str">
        <f>debit!J23</f>
        <v>Cabinet Laurent &amp; Charras</v>
      </c>
      <c r="B355" s="5">
        <f>debit!A23</f>
        <v>42822</v>
      </c>
      <c r="C355" s="4" t="str">
        <f>debit!B23</f>
        <v>XP17001745-FRLC_A</v>
      </c>
      <c r="D355" s="4" t="str">
        <f>IF(ISERROR(FIND("Our", debit!C23)), debit!C23, LEFT(debit!C23, FIND("Our", debit!C23)-1))</f>
        <v>T131-B-35658 CN</v>
      </c>
      <c r="E355" s="4" t="str">
        <f>IF((LEFT(debit!D23, 1) = "X"),CONCATENATE(MID(debit!D23,2,1),"20",MID(debit!D23,3,2),"-",MID(debit!D23,5,4)),LEFT(debit!D23,10))</f>
        <v>P2015-0160</v>
      </c>
      <c r="F355" s="4" t="str">
        <f>CONCATENATE(debit!E23," US$")</f>
        <v>174.45 US$</v>
      </c>
    </row>
    <row r="356" spans="1:6">
      <c r="A356" s="4" t="str">
        <f>debit!J36</f>
        <v>Cabinet Laurent &amp; Charras</v>
      </c>
      <c r="B356" s="5">
        <f>debit!A36</f>
        <v>42724</v>
      </c>
      <c r="C356" s="4" t="str">
        <f>debit!B36</f>
        <v>XP16005856-FRLC_A</v>
      </c>
      <c r="D356" s="4" t="str">
        <f>IF(ISERROR(FIND("Our", debit!C36)), debit!C36, LEFT(debit!C36, FIND("Our", debit!C36)-1))</f>
        <v>L220-B-49333 CN</v>
      </c>
      <c r="E356" s="4" t="str">
        <f>IF((LEFT(debit!D36, 1) = "X"),CONCATENATE(MID(debit!D36,2,1),"20",MID(debit!D36,3,2),"-",MID(debit!D36,5,4)),LEFT(debit!D36,10))</f>
        <v>P2016-1050</v>
      </c>
      <c r="F356" s="4" t="str">
        <f>CONCATENATE(debit!E36," US$")</f>
        <v>235.13 US$</v>
      </c>
    </row>
    <row r="357" spans="1:6">
      <c r="A357" s="4" t="str">
        <f>debit!J42</f>
        <v>Cabinet Laurent &amp; Charras</v>
      </c>
      <c r="B357" s="5">
        <f>debit!A42</f>
        <v>42662</v>
      </c>
      <c r="C357" s="4" t="str">
        <f>debit!B42</f>
        <v>XP16004756-FRLC_A</v>
      </c>
      <c r="D357" s="4" t="str">
        <f>IF(ISERROR(FIND("Our", debit!C42)), debit!C42, LEFT(debit!C42, FIND("Our", debit!C42)-1))</f>
        <v>F30-B-41260 CN</v>
      </c>
      <c r="E357" s="4" t="str">
        <f>IF((LEFT(debit!D42, 1) = "X"),CONCATENATE(MID(debit!D42,2,1),"20",MID(debit!D42,3,2),"-",MID(debit!D42,5,4)),LEFT(debit!D42,10))</f>
        <v>P2014-0857</v>
      </c>
      <c r="F357" s="4" t="str">
        <f>CONCATENATE(debit!E42," US$")</f>
        <v>118.47 US$</v>
      </c>
    </row>
    <row r="358" spans="1:6">
      <c r="A358" s="4" t="str">
        <f>debit!J52</f>
        <v>Donaldson Company, Inc.</v>
      </c>
      <c r="B358" s="5">
        <f>debit!A52</f>
        <v>42906</v>
      </c>
      <c r="C358" s="4" t="str">
        <f>debit!B52</f>
        <v>XP17003669-USDCI_A</v>
      </c>
      <c r="D358" s="4" t="str">
        <f>IF(ISERROR(FIND("Our", debit!C52)), debit!C52, LEFT(debit!C52, FIND("Our", debit!C52)-1))</f>
        <v>C00007147.CNN5; Corporate Technology (210631)</v>
      </c>
      <c r="E358" s="4" t="str">
        <f>IF((LEFT(debit!D52, 1) = "X"),CONCATENATE(MID(debit!D52,2,1),"20",MID(debit!D52,3,2),"-",MID(debit!D52,5,4)),LEFT(debit!D52,10))</f>
        <v>P2013-1033</v>
      </c>
      <c r="F358" s="4" t="str">
        <f>CONCATENATE(debit!E52," US$")</f>
        <v>540 US$</v>
      </c>
    </row>
    <row r="359" spans="1:6">
      <c r="A359" s="4" t="str">
        <f>debit!J62</f>
        <v>Flaster/Greenberg PC</v>
      </c>
      <c r="B359" s="5">
        <f>debit!A62</f>
        <v>42853</v>
      </c>
      <c r="C359" s="4" t="str">
        <f>debit!B62</f>
        <v>XP17002391-USFG_A</v>
      </c>
      <c r="D359" s="4" t="str">
        <f>IF(ISERROR(FIND("Our", debit!C62)), debit!C62, LEFT(debit!C62, FIND("Our", debit!C62)-1))</f>
        <v>I0113.0157/154CN</v>
      </c>
      <c r="E359" s="4" t="str">
        <f>IF((LEFT(debit!D62, 1) = "X"),CONCATENATE(MID(debit!D62,2,1),"20",MID(debit!D62,3,2),"-",MID(debit!D62,5,4)),LEFT(debit!D62,10))</f>
        <v>P2016-0752</v>
      </c>
      <c r="F359" s="4" t="str">
        <f>CONCATENATE(debit!E62," US$")</f>
        <v>2288.28 US$</v>
      </c>
    </row>
    <row r="360" spans="1:6">
      <c r="A360" s="4" t="str">
        <f>debit!J68</f>
        <v>Foley &amp; Lardner LLP</v>
      </c>
      <c r="B360" s="5">
        <f>debit!A68</f>
        <v>42902</v>
      </c>
      <c r="C360" s="4" t="str">
        <f>debit!B68</f>
        <v>XP17003477-USFL_A</v>
      </c>
      <c r="D360" s="4" t="str">
        <f>IF(ISERROR(FIND("Our", debit!C68)), debit!C68, LEFT(debit!C68, FIND("Our", debit!C68)-1))</f>
        <v>106389-4507</v>
      </c>
      <c r="E360" s="4" t="str">
        <f>IF((LEFT(debit!D68, 1) = "X"),CONCATENATE(MID(debit!D68,2,1),"20",MID(debit!D68,3,2),"-",MID(debit!D68,5,4)),LEFT(debit!D68,10))</f>
        <v>P2017-0428</v>
      </c>
      <c r="F360" s="4" t="str">
        <f>CONCATENATE(debit!E68," US$")</f>
        <v>117.07 US$</v>
      </c>
    </row>
    <row r="361" spans="1:6">
      <c r="A361" s="4" t="str">
        <f>debit!J69</f>
        <v>Foley &amp; Lardner LLP</v>
      </c>
      <c r="B361" s="5">
        <f>debit!A69</f>
        <v>42902</v>
      </c>
      <c r="C361" s="4" t="str">
        <f>debit!B69</f>
        <v>XP17003473-USFL_A</v>
      </c>
      <c r="D361" s="4" t="str">
        <f>IF(ISERROR(FIND("Our", debit!C69)), debit!C69, LEFT(debit!C69, FIND("Our", debit!C69)-1))</f>
        <v>1060389/4601</v>
      </c>
      <c r="E361" s="4" t="str">
        <f>IF((LEFT(debit!D69, 1) = "X"),CONCATENATE(MID(debit!D69,2,1),"20",MID(debit!D69,3,2),"-",MID(debit!D69,5,4)),LEFT(debit!D69,10))</f>
        <v>P2017-1211</v>
      </c>
      <c r="F361" s="4" t="str">
        <f>CONCATENATE(debit!E69," US$")</f>
        <v>1736.23 US$</v>
      </c>
    </row>
    <row r="362" spans="1:6">
      <c r="A362" s="4" t="str">
        <f>debit!J71</f>
        <v>Foley &amp; Lardner LLP</v>
      </c>
      <c r="B362" s="5">
        <f>debit!A71</f>
        <v>42899</v>
      </c>
      <c r="C362" s="4" t="str">
        <f>debit!B71</f>
        <v>XP17003413-USFL_A</v>
      </c>
      <c r="D362" s="4" t="str">
        <f>IF(ISERROR(FIND("Our", debit!C71)), debit!C71, LEFT(debit!C71, FIND("Our", debit!C71)-1))</f>
        <v>106389-3242</v>
      </c>
      <c r="E362" s="4" t="str">
        <f>IF((LEFT(debit!D71, 1) = "X"),CONCATENATE(MID(debit!D71,2,1),"20",MID(debit!D71,3,2),"-",MID(debit!D71,5,4)),LEFT(debit!D71,10))</f>
        <v>P2014-1593</v>
      </c>
      <c r="F362" s="4" t="str">
        <f>CONCATENATE(debit!E71," US$")</f>
        <v>486.36 US$</v>
      </c>
    </row>
    <row r="363" spans="1:6">
      <c r="A363" s="4" t="str">
        <f>debit!J78</f>
        <v>Foley &amp; Lardner LLP</v>
      </c>
      <c r="B363" s="5">
        <f>debit!A78</f>
        <v>42871</v>
      </c>
      <c r="C363" s="4" t="str">
        <f>debit!B78</f>
        <v>XP17002807-USFL_A</v>
      </c>
      <c r="D363" s="4" t="str">
        <f>IF(ISERROR(FIND("Our", debit!C78)), debit!C78, LEFT(debit!C78, FIND("Our", debit!C78)-1))</f>
        <v>106389-2959</v>
      </c>
      <c r="E363" s="4" t="str">
        <f>IF((LEFT(debit!D78, 1) = "X"),CONCATENATE(MID(debit!D78,2,1),"20",MID(debit!D78,3,2),"-",MID(debit!D78,5,4)),LEFT(debit!D78,10))</f>
        <v>P2014-0856</v>
      </c>
      <c r="F363" s="4" t="str">
        <f>CONCATENATE(debit!E78," US$")</f>
        <v>479.96 US$</v>
      </c>
    </row>
    <row r="364" spans="1:6">
      <c r="A364" s="4" t="str">
        <f>debit!J80</f>
        <v>Foley &amp; Lardner LLP</v>
      </c>
      <c r="B364" s="5">
        <f>debit!A80</f>
        <v>42866</v>
      </c>
      <c r="C364" s="4" t="str">
        <f>debit!B80</f>
        <v>XP17002738-USFL_A</v>
      </c>
      <c r="D364" s="4" t="str">
        <f>IF(ISERROR(FIND("Our", debit!C80)), debit!C80, LEFT(debit!C80, FIND("Our", debit!C80)-1))</f>
        <v>106389-3767</v>
      </c>
      <c r="E364" s="4" t="str">
        <f>IF((LEFT(debit!D80, 1) = "X"),CONCATENATE(MID(debit!D80,2,1),"20",MID(debit!D80,3,2),"-",MID(debit!D80,5,4)),LEFT(debit!D80,10))</f>
        <v>P2015-1102</v>
      </c>
      <c r="F364" s="4" t="str">
        <f>CONCATENATE(debit!E80," US$")</f>
        <v>478.47 US$</v>
      </c>
    </row>
    <row r="365" spans="1:6">
      <c r="A365" s="4" t="str">
        <f>debit!J88</f>
        <v>Foley &amp; Lardner LLP</v>
      </c>
      <c r="B365" s="5">
        <f>debit!A88</f>
        <v>42858</v>
      </c>
      <c r="C365" s="4" t="str">
        <f>debit!B88</f>
        <v>XP17002480-USFL_A</v>
      </c>
      <c r="D365" s="4" t="str">
        <f>IF(ISERROR(FIND("Our", debit!C88)), debit!C88, LEFT(debit!C88, FIND("Our", debit!C88)-1))</f>
        <v>106389-4256</v>
      </c>
      <c r="E365" s="4" t="str">
        <f>IF((LEFT(debit!D88, 1) = "X"),CONCATENATE(MID(debit!D88,2,1),"20",MID(debit!D88,3,2),"-",MID(debit!D88,5,4)),LEFT(debit!D88,10))</f>
        <v>P2017-0120</v>
      </c>
      <c r="F365" s="4" t="str">
        <f>CONCATENATE(debit!E88," US$")</f>
        <v>567.22 US$</v>
      </c>
    </row>
    <row r="366" spans="1:6">
      <c r="A366" s="4" t="str">
        <f>debit!J89</f>
        <v>Foley &amp; Lardner LLP</v>
      </c>
      <c r="B366" s="5">
        <f>debit!A89</f>
        <v>42858</v>
      </c>
      <c r="C366" s="4" t="str">
        <f>debit!B89</f>
        <v>XP17002479-USFL_A</v>
      </c>
      <c r="D366" s="4" t="str">
        <f>IF(ISERROR(FIND("Our", debit!C89)), debit!C89, LEFT(debit!C89, FIND("Our", debit!C89)-1))</f>
        <v>106389-4447</v>
      </c>
      <c r="E366" s="4" t="str">
        <f>IF((LEFT(debit!D89, 1) = "X"),CONCATENATE(MID(debit!D89,2,1),"20",MID(debit!D89,3,2),"-",MID(debit!D89,5,4)),LEFT(debit!D89,10))</f>
        <v>P2017-0108</v>
      </c>
      <c r="F366" s="4" t="str">
        <f>CONCATENATE(debit!E89," US$")</f>
        <v>567.22 US$</v>
      </c>
    </row>
    <row r="367" spans="1:6">
      <c r="A367" s="4" t="str">
        <f>debit!J98</f>
        <v>FPA PATENT ATTORNEYS PTY LTD</v>
      </c>
      <c r="B367" s="5">
        <f>debit!A98</f>
        <v>42905</v>
      </c>
      <c r="C367" s="4" t="str">
        <f>debit!B98</f>
        <v>XP17003482-AUFH_A</v>
      </c>
      <c r="D367" s="4" t="str">
        <f>IF(ISERROR(FIND("Our", debit!C98)), debit!C98, LEFT(debit!C98, FIND("Our", debit!C98)-1))</f>
        <v>M50171095:DAS:ct</v>
      </c>
      <c r="E367" s="4" t="str">
        <f>IF((LEFT(debit!D98, 1) = "X"),CONCATENATE(MID(debit!D98,2,1),"20",MID(debit!D98,3,2),"-",MID(debit!D98,5,4)),LEFT(debit!D98,10))</f>
        <v>P2017-1156</v>
      </c>
      <c r="F367" s="4" t="str">
        <f>CONCATENATE(debit!E98," US$")</f>
        <v>4246.26 US$</v>
      </c>
    </row>
    <row r="368" spans="1:6">
      <c r="A368" s="4" t="str">
        <f>debit!J146</f>
        <v>HAMRE, SCHUMANN, MUELLER &amp; LARSON, P.C.</v>
      </c>
      <c r="B368" s="5">
        <f>debit!A146</f>
        <v>42800</v>
      </c>
      <c r="C368" s="4" t="str">
        <f>debit!B146</f>
        <v>XP17001330-USHSM_A</v>
      </c>
      <c r="D368" s="4" t="str">
        <f>IF(ISERROR(FIND("Our", debit!C146)), debit!C146, LEFT(debit!C146, FIND("Our", debit!C146)-1))</f>
        <v xml:space="preserve">10869.0150CN01 </v>
      </c>
      <c r="E368" s="4" t="str">
        <f>IF((LEFT(debit!D146, 1) = "X"),CONCATENATE(MID(debit!D146,2,1),"20",MID(debit!D146,3,2),"-",MID(debit!D146,5,4)),LEFT(debit!D146,10))</f>
        <v>P2013-0950</v>
      </c>
      <c r="F368" s="4" t="str">
        <f>CONCATENATE(debit!E146," US$")</f>
        <v>896 US$</v>
      </c>
    </row>
    <row r="369" spans="1:6">
      <c r="A369" s="4" t="str">
        <f>debit!J168</f>
        <v>HAMRE, SCHUMANN, MUELLER &amp; LARSON, P.C.</v>
      </c>
      <c r="B369" s="5">
        <f>debit!A168</f>
        <v>42689</v>
      </c>
      <c r="C369" s="4" t="str">
        <f>debit!B168</f>
        <v>XP16005193-USHSM_A</v>
      </c>
      <c r="D369" s="4" t="str">
        <f>IF(ISERROR(FIND("Our", debit!C168)), debit!C168, LEFT(debit!C168, FIND("Our", debit!C168)-1))</f>
        <v>20420.0054CNWO</v>
      </c>
      <c r="E369" s="4" t="str">
        <f>IF((LEFT(debit!D168, 1) = "X"),CONCATENATE(MID(debit!D168,2,1),"20",MID(debit!D168,3,2),"-",MID(debit!D168,5,4)),LEFT(debit!D168,10))</f>
        <v>P2015-0373</v>
      </c>
      <c r="F369" s="4" t="str">
        <f>CONCATENATE(debit!E168," US$")</f>
        <v>264.35 US$</v>
      </c>
    </row>
    <row r="370" spans="1:6">
      <c r="A370" s="4" t="str">
        <f>debit!J185</f>
        <v>HAMRE, SCHUMANN, MUELLER &amp; LARSON, P.C.</v>
      </c>
      <c r="B370" s="5">
        <f>debit!A185</f>
        <v>42611</v>
      </c>
      <c r="C370" s="4" t="str">
        <f>debit!B185</f>
        <v>XP16003819-USHSM_A</v>
      </c>
      <c r="D370" s="4" t="str">
        <f>IF(ISERROR(FIND("Our", debit!C185)), debit!C185, LEFT(debit!C185, FIND("Our", debit!C185)-1))</f>
        <v>20424.0207CNWO</v>
      </c>
      <c r="E370" s="4" t="str">
        <f>IF((LEFT(debit!D185, 1) = "X"),CONCATENATE(MID(debit!D185,2,1),"20",MID(debit!D185,3,2),"-",MID(debit!D185,5,4)),LEFT(debit!D185,10))</f>
        <v>P2014-1318</v>
      </c>
      <c r="F370" s="4" t="str">
        <f>CONCATENATE(debit!E185," US$")</f>
        <v>181.03 US$</v>
      </c>
    </row>
    <row r="371" spans="1:6">
      <c r="A371" s="4" t="str">
        <f>debit!J187</f>
        <v>HAMRE, SCHUMANN, MUELLER &amp; LARSON, P.C.</v>
      </c>
      <c r="B371" s="5">
        <f>debit!A187</f>
        <v>42604</v>
      </c>
      <c r="C371" s="4" t="str">
        <f>debit!B187</f>
        <v>XP16003679-USHSM_A</v>
      </c>
      <c r="D371" s="4" t="str">
        <f>IF(ISERROR(FIND("Our", debit!C187)), debit!C187, LEFT(debit!C187, FIND("Our", debit!C187)-1))</f>
        <v>20420.0062CNWO</v>
      </c>
      <c r="E371" s="4" t="str">
        <f>IF((LEFT(debit!D187, 1) = "X"),CONCATENATE(MID(debit!D187,2,1),"20",MID(debit!D187,3,2),"-",MID(debit!D187,5,4)),LEFT(debit!D187,10))</f>
        <v>P2015-0579</v>
      </c>
      <c r="F371" s="4" t="str">
        <f>CONCATENATE(debit!E187," US$")</f>
        <v>272.68 US$</v>
      </c>
    </row>
    <row r="372" spans="1:6">
      <c r="A372" s="4" t="str">
        <f>debit!J194</f>
        <v>HAMRE, SCHUMANN, MUELLER &amp; LARSON, P.C.</v>
      </c>
      <c r="B372" s="5">
        <f>debit!A194</f>
        <v>42570</v>
      </c>
      <c r="C372" s="4" t="str">
        <f>debit!B194</f>
        <v>XP16003034-USHSM_A</v>
      </c>
      <c r="D372" s="4" t="str">
        <f>IF(ISERROR(FIND("Our", debit!C194)), debit!C194, LEFT(debit!C194, FIND("Our", debit!C194)-1))</f>
        <v>20420.0241CNWO</v>
      </c>
      <c r="E372" s="4" t="str">
        <f>IF((LEFT(debit!D194, 1) = "X"),CONCATENATE(MID(debit!D194,2,1),"20",MID(debit!D194,3,2),"-",MID(debit!D194,5,4)),LEFT(debit!D194,10))</f>
        <v>P2014-1472</v>
      </c>
      <c r="F372" s="4" t="str">
        <f>CONCATENATE(debit!E194," US$")</f>
        <v>449.36 US$</v>
      </c>
    </row>
    <row r="373" spans="1:6">
      <c r="A373" s="4" t="str">
        <f>debit!J209</f>
        <v>HONESTY &amp; JR PARTNERS INTELLECTUAL PROPERTY LAW GROUP</v>
      </c>
      <c r="B373" s="5">
        <f>debit!A209</f>
        <v>42913</v>
      </c>
      <c r="C373" s="4" t="str">
        <f>debit!B209</f>
        <v>XP17003780-KRHJ_A</v>
      </c>
      <c r="D373" s="4" t="str">
        <f>IF(ISERROR(FIND("Our", debit!C209)), debit!C209, LEFT(debit!C209, FIND("Our", debit!C209)-1))</f>
        <v>OPB172678PCT/CN</v>
      </c>
      <c r="E373" s="4" t="str">
        <f>IF((LEFT(debit!D209, 1) = "X"),CONCATENATE(MID(debit!D209,2,1),"20",MID(debit!D209,3,2),"-",MID(debit!D209,5,4)),LEFT(debit!D209,10))</f>
        <v>P2017-1126</v>
      </c>
      <c r="F373" s="4" t="str">
        <f>CONCATENATE(debit!E209," US$")</f>
        <v>3388.31 US$</v>
      </c>
    </row>
    <row r="374" spans="1:6">
      <c r="A374" s="4" t="str">
        <f>debit!J219</f>
        <v>KAGAN BINDER PLLC</v>
      </c>
      <c r="B374" s="5">
        <f>debit!A219</f>
        <v>42866</v>
      </c>
      <c r="C374" s="4" t="str">
        <f>debit!B219</f>
        <v>XP17002699-USKB_D</v>
      </c>
      <c r="D374" s="4" t="str">
        <f>IF(ISERROR(FIND("Our", debit!C219)), debit!C219, LEFT(debit!C219, FIND("Our", debit!C219)-1))</f>
        <v>CEL0003/HK/4</v>
      </c>
      <c r="E374" s="4" t="str">
        <f>IF((LEFT(debit!D219, 1) = "X"),CONCATENATE(MID(debit!D219,2,1),"20",MID(debit!D219,3,2),"-",MID(debit!D219,5,4)),LEFT(debit!D219,10))</f>
        <v>P2015-1432</v>
      </c>
      <c r="F374" s="4" t="str">
        <f>CONCATENATE(debit!E219," US$")</f>
        <v>592 US$</v>
      </c>
    </row>
    <row r="375" spans="1:6">
      <c r="A375" s="4" t="str">
        <f>debit!J222</f>
        <v>Kilpatrick Townsend &amp; Stockton LLP</v>
      </c>
      <c r="B375" s="5">
        <f>debit!A222</f>
        <v>42886</v>
      </c>
      <c r="C375" s="4" t="str">
        <f>debit!B222</f>
        <v>XP17003122-USKTS_A</v>
      </c>
      <c r="D375" s="4" t="str">
        <f>IF(ISERROR(FIND("Our", debit!C222)), debit!C222, LEFT(debit!C222, FIND("Our", debit!C222)-1))</f>
        <v>95046-942571 (000110CN)</v>
      </c>
      <c r="E375" s="4" t="str">
        <f>IF((LEFT(debit!D222, 1) = "X"),CONCATENATE(MID(debit!D222,2,1),"20",MID(debit!D222,3,2),"-",MID(debit!D222,5,4)),LEFT(debit!D222,10))</f>
        <v>P2015-0533</v>
      </c>
      <c r="F375" s="4" t="str">
        <f>CONCATENATE(debit!E222," US$")</f>
        <v>999.93 US$</v>
      </c>
    </row>
    <row r="376" spans="1:6">
      <c r="A376" s="4" t="str">
        <f>debit!J227</f>
        <v>Kirkpatrick SA/NV Intellectual Property</v>
      </c>
      <c r="B376" s="5">
        <f>debit!A227</f>
        <v>42865</v>
      </c>
      <c r="C376" s="4" t="str">
        <f>debit!B227</f>
        <v>XP17002650-BEKSN_A</v>
      </c>
      <c r="D376" s="4" t="str">
        <f>IF(ISERROR(FIND("Our", debit!C227)), debit!C227, LEFT(debit!C227, FIND("Our", debit!C227)-1))</f>
        <v>E6845-CN</v>
      </c>
      <c r="E376" s="4" t="str">
        <f>IF((LEFT(debit!D227, 1) = "X"),CONCATENATE(MID(debit!D227,2,1),"20",MID(debit!D227,3,2),"-",MID(debit!D227,5,4)),LEFT(debit!D227,10))</f>
        <v>P2013-1103</v>
      </c>
      <c r="F376" s="4" t="str">
        <f>CONCATENATE(debit!E227," US$")</f>
        <v>302.53 US$</v>
      </c>
    </row>
    <row r="377" spans="1:6">
      <c r="A377" s="4" t="str">
        <f>debit!J242</f>
        <v>KUZUWA &amp; PARTNERS</v>
      </c>
      <c r="B377" s="5">
        <f>debit!A242</f>
        <v>42892</v>
      </c>
      <c r="C377" s="4" t="str">
        <f>debit!B242</f>
        <v>XP17003261-JPKP_A</v>
      </c>
      <c r="D377" s="4" t="str">
        <f>IF(ISERROR(FIND("Our", debit!C242)), debit!C242, LEFT(debit!C242, FIND("Our", debit!C242)-1))</f>
        <v>PCT2757BGxp/YZat/CN</v>
      </c>
      <c r="E377" s="4" t="str">
        <f>IF((LEFT(debit!D242, 1) = "X"),CONCATENATE(MID(debit!D242,2,1),"20",MID(debit!D242,3,2),"-",MID(debit!D242,5,4)),LEFT(debit!D242,10))</f>
        <v>P2014-0925</v>
      </c>
      <c r="F377" s="4" t="str">
        <f>CONCATENATE(debit!E242," US$")</f>
        <v>500.59 US$</v>
      </c>
    </row>
    <row r="378" spans="1:6">
      <c r="A378" s="4" t="str">
        <f>debit!J244</f>
        <v>KUZUWA &amp; PARTNERS</v>
      </c>
      <c r="B378" s="5">
        <f>debit!A244</f>
        <v>42881</v>
      </c>
      <c r="C378" s="4" t="str">
        <f>debit!B244</f>
        <v>XP17003053-JPKP_A</v>
      </c>
      <c r="D378" s="4" t="str">
        <f>IF(ISERROR(FIND("Our", debit!C244)), debit!C244, LEFT(debit!C244, FIND("Our", debit!C244)-1))</f>
        <v>PCT2875NNxp/MTys/CN</v>
      </c>
      <c r="E378" s="4" t="str">
        <f>IF((LEFT(debit!D244, 1) = "X"),CONCATENATE(MID(debit!D244,2,1),"20",MID(debit!D244,3,2),"-",MID(debit!D244,5,4)),LEFT(debit!D244,10))</f>
        <v>P2017-0494</v>
      </c>
      <c r="F378" s="4" t="str">
        <f>CONCATENATE(debit!E244," US$")</f>
        <v>2491.61 US$</v>
      </c>
    </row>
    <row r="379" spans="1:6">
      <c r="A379" s="4" t="str">
        <f>debit!J53</f>
        <v>DORSEY &amp; WHITNEY LLP</v>
      </c>
      <c r="B379" s="5">
        <f>debit!A53</f>
        <v>42716</v>
      </c>
      <c r="C379" s="4" t="str">
        <f>debit!B53</f>
        <v>XP16005704-USDW_A</v>
      </c>
      <c r="D379" s="4" t="str">
        <f>IF(ISERROR(FIND("Our", debit!C53)), debit!C53, LEFT(debit!C53, FIND("Our", debit!C53)-1))</f>
        <v>P239049.CN.01</v>
      </c>
      <c r="E379" s="4" t="str">
        <f>IF((LEFT(debit!D53, 1) = "X"),CONCATENATE(MID(debit!D53,2,1),"20",MID(debit!D53,3,2),"-",MID(debit!D53,5,4)),LEFT(debit!D53,10))</f>
        <v>P2015-0269</v>
      </c>
      <c r="F379" s="4" t="str">
        <f>CONCATENATE(debit!E53," US$")</f>
        <v>567.09 US$</v>
      </c>
    </row>
    <row r="380" spans="1:6">
      <c r="A380" s="4" t="str">
        <f>debit!J84</f>
        <v>Foley &amp; Lardner LLP</v>
      </c>
      <c r="B380" s="5">
        <f>debit!A84</f>
        <v>42859</v>
      </c>
      <c r="C380" s="4" t="str">
        <f>debit!B84</f>
        <v>XP17002524-USFL_A</v>
      </c>
      <c r="D380" s="4" t="str">
        <f>IF(ISERROR(FIND("Our", debit!C84)), debit!C84, LEFT(debit!C84, FIND("Our", debit!C84)-1))</f>
        <v>106389-3757</v>
      </c>
      <c r="E380" s="4" t="str">
        <f>IF((LEFT(debit!D84, 1) = "X"),CONCATENATE(MID(debit!D84,2,1),"20",MID(debit!D84,3,2),"-",MID(debit!D84,5,4)),LEFT(debit!D84,10))</f>
        <v>P2017-0772</v>
      </c>
      <c r="F380" s="4" t="str">
        <f>CONCATENATE(debit!E84," US$")</f>
        <v>1969.15 US$</v>
      </c>
    </row>
    <row r="381" spans="1:6">
      <c r="A381" s="4" t="str">
        <f>debit!J143</f>
        <v>HAMRE, SCHUMANN, MUELLER &amp; LARSON, P.C.</v>
      </c>
      <c r="B381" s="5">
        <f>debit!A143</f>
        <v>42802</v>
      </c>
      <c r="C381" s="4" t="str">
        <f>debit!B143</f>
        <v>XP17001427-USHSM_C</v>
      </c>
      <c r="D381" s="4" t="str">
        <f>IF(ISERROR(FIND("Our", debit!C143)), debit!C143, LEFT(debit!C143, FIND("Our", debit!C143)-1))</f>
        <v>20424.0142CNWO</v>
      </c>
      <c r="E381" s="4" t="str">
        <f>IF((LEFT(debit!D143, 1) = "X"),CONCATENATE(MID(debit!D143,2,1),"20",MID(debit!D143,3,2),"-",MID(debit!D143,5,4)),LEFT(debit!D143,10))</f>
        <v>P2015-0835</v>
      </c>
      <c r="F381" s="4" t="str">
        <f>CONCATENATE(debit!E143," US$")</f>
        <v>401.41 US$</v>
      </c>
    </row>
    <row r="382" spans="1:6">
      <c r="A382" s="4" t="str">
        <f>debit!J152</f>
        <v>HAMRE, SCHUMANN, MUELLER &amp; LARSON, P.C.</v>
      </c>
      <c r="B382" s="5">
        <f>debit!A152</f>
        <v>42779</v>
      </c>
      <c r="C382" s="4" t="str">
        <f>debit!B152</f>
        <v>XP17000901-USHSM_A</v>
      </c>
      <c r="D382" s="4" t="str">
        <f>IF(ISERROR(FIND("Our", debit!C152)), debit!C152, LEFT(debit!C152, FIND("Our", debit!C152)-1))</f>
        <v>20424.0287CNM1</v>
      </c>
      <c r="E382" s="4" t="str">
        <f>IF((LEFT(debit!D152, 1) = "X"),CONCATENATE(MID(debit!D152,2,1),"20",MID(debit!D152,3,2),"-",MID(debit!D152,5,4)),LEFT(debit!D152,10))</f>
        <v>P2017-0117</v>
      </c>
      <c r="F382" s="4" t="str">
        <f>CONCATENATE(debit!E152," US$")</f>
        <v>1173.9 US$</v>
      </c>
    </row>
    <row r="383" spans="1:6">
      <c r="A383" s="4" t="str">
        <f>debit!J167</f>
        <v>HAMRE, SCHUMANN, MUELLER &amp; LARSON, P.C.</v>
      </c>
      <c r="B383" s="5">
        <f>debit!A167</f>
        <v>42689</v>
      </c>
      <c r="C383" s="4" t="str">
        <f>debit!B167</f>
        <v>XP16005194-USHSM_A</v>
      </c>
      <c r="D383" s="4" t="str">
        <f>IF(ISERROR(FIND("Our", debit!C167)), debit!C167, LEFT(debit!C167, FIND("Our", debit!C167)-1))</f>
        <v>20420.0013CNWO</v>
      </c>
      <c r="E383" s="4" t="str">
        <f>IF((LEFT(debit!D167, 1) = "X"),CONCATENATE(MID(debit!D167,2,1),"20",MID(debit!D167,3,2),"-",MID(debit!D167,5,4)),LEFT(debit!D167,10))</f>
        <v>P2015-0410</v>
      </c>
      <c r="F383" s="4" t="str">
        <f>CONCATENATE(debit!E167," US$")</f>
        <v>487.58 US$</v>
      </c>
    </row>
    <row r="384" spans="1:6">
      <c r="A384" s="4" t="str">
        <f>debit!J206</f>
        <v>HANOL Intellectual Property and Law</v>
      </c>
      <c r="B384" s="5">
        <f>debit!A206</f>
        <v>42803</v>
      </c>
      <c r="C384" s="4" t="str">
        <f>debit!B206</f>
        <v>XP17001438-KRHIPL_A</v>
      </c>
      <c r="D384" s="4" t="str">
        <f>IF(ISERROR(FIND("Our", debit!C206)), debit!C206, LEFT(debit!C206, FIND("Our", debit!C206)-1))</f>
        <v>OPA14021-CN</v>
      </c>
      <c r="E384" s="4" t="str">
        <f>IF((LEFT(debit!D206, 1) = "X"),CONCATENATE(MID(debit!D206,2,1),"20",MID(debit!D206,3,2),"-",MID(debit!D206,5,4)),LEFT(debit!D206,10))</f>
        <v>P2014-0317</v>
      </c>
      <c r="F384" s="4" t="str">
        <f>CONCATENATE(debit!E206," US$")</f>
        <v>261.51 US$</v>
      </c>
    </row>
    <row r="385" spans="1:6">
      <c r="A385" s="4" t="str">
        <f>debit!J43</f>
        <v>Cabinet Laurent &amp; Charras</v>
      </c>
      <c r="B385" s="5">
        <f>debit!A43</f>
        <v>42662</v>
      </c>
      <c r="C385" s="4" t="str">
        <f>debit!B43</f>
        <v>XP16004754-FRLC_A</v>
      </c>
      <c r="D385" s="4" t="str">
        <f>IF(ISERROR(FIND("Our", debit!C43)), debit!C43, LEFT(debit!C43, FIND("Our", debit!C43)-1))</f>
        <v>F30-B-41488 CN</v>
      </c>
      <c r="E385" s="4" t="str">
        <f>IF((LEFT(debit!D43, 1) = "X"),CONCATENATE(MID(debit!D43,2,1),"20",MID(debit!D43,3,2),"-",MID(debit!D43,5,4)),LEFT(debit!D43,10))</f>
        <v>P2016-0090</v>
      </c>
      <c r="F385" s="4" t="str">
        <f>CONCATENATE(debit!E43," US$")</f>
        <v>118.47 US$</v>
      </c>
    </row>
    <row r="386" spans="1:6">
      <c r="A386" s="4" t="str">
        <f>debit!J215</f>
        <v>Ice Miller LLP</v>
      </c>
      <c r="B386" s="5">
        <f>debit!A215</f>
        <v>42835</v>
      </c>
      <c r="C386" s="4" t="str">
        <f>debit!B215</f>
        <v>XP17002009-USPSBN_A</v>
      </c>
      <c r="D386" s="4" t="str">
        <f>IF(ISERROR(FIND("Our", debit!C215)), debit!C215, LEFT(debit!C215, FIND("Our", debit!C215)-1))</f>
        <v>688671.0015/5CN</v>
      </c>
      <c r="E386" s="4" t="str">
        <f>IF((LEFT(debit!D215, 1) = "X"),CONCATENATE(MID(debit!D215,2,1),"20",MID(debit!D215,3,2),"-",MID(debit!D215,5,4)),LEFT(debit!D215,10))</f>
        <v>P2017-0531</v>
      </c>
      <c r="F386" s="4" t="str">
        <f>CONCATENATE(debit!E215," US$")</f>
        <v>2848.68 US$</v>
      </c>
    </row>
    <row r="387" spans="1:6">
      <c r="A387" s="4" t="str">
        <f>debit!J59</f>
        <v>Flaster/Greenberg PC</v>
      </c>
      <c r="B387" s="5">
        <f>debit!A59</f>
        <v>42899</v>
      </c>
      <c r="C387" s="4" t="str">
        <f>debit!B59</f>
        <v>XP17003398-USFG_A</v>
      </c>
      <c r="D387" s="4" t="str">
        <f>IF(ISERROR(FIND("Our", debit!C59)), debit!C59, LEFT(debit!C59, FIND("Our", debit!C59)-1))</f>
        <v>S1492.0565/479CN</v>
      </c>
      <c r="E387" s="4" t="str">
        <f>IF((LEFT(debit!D59, 1) = "X"),CONCATENATE(MID(debit!D59,2,1),"20",MID(debit!D59,3,2),"-",MID(debit!D59,5,4)),LEFT(debit!D59,10))</f>
        <v>P2015-0523</v>
      </c>
      <c r="F387" s="4" t="str">
        <f>CONCATENATE(debit!E59," US$")</f>
        <v>141.7 US$</v>
      </c>
    </row>
    <row r="388" spans="1:6">
      <c r="A388" s="4" t="str">
        <f>debit!J99</f>
        <v>FPA PATENT ATTORNEYS PTY LTD</v>
      </c>
      <c r="B388" s="5">
        <f>debit!A99</f>
        <v>42825</v>
      </c>
      <c r="C388" s="4" t="str">
        <f>debit!B99</f>
        <v>XP17001863-AUFH_A</v>
      </c>
      <c r="D388" s="4" t="str">
        <f>IF(ISERROR(FIND("Our", debit!C99)), debit!C99, LEFT(debit!C99, FIND("Our", debit!C99)-1))</f>
        <v>M50161623</v>
      </c>
      <c r="E388" s="4" t="str">
        <f>IF((LEFT(debit!D99, 1) = "X"),CONCATENATE(MID(debit!D99,2,1),"20",MID(debit!D99,3,2),"-",MID(debit!D99,5,4)),LEFT(debit!D99,10))</f>
        <v>D2017-0329</v>
      </c>
      <c r="F388" s="4" t="str">
        <f>CONCATENATE(debit!E99," US$")</f>
        <v>1520 US$</v>
      </c>
    </row>
    <row r="389" spans="1:6">
      <c r="A389" s="4" t="str">
        <f>debit!J156</f>
        <v>HAMRE, SCHUMANN, MUELLER &amp; LARSON, P.C.</v>
      </c>
      <c r="B389" s="5">
        <f>debit!A156</f>
        <v>42751</v>
      </c>
      <c r="C389" s="4" t="str">
        <f>debit!B156</f>
        <v>XP17000309-USHSM_A</v>
      </c>
      <c r="D389" s="4" t="str">
        <f>IF(ISERROR(FIND("Our", debit!C156)), debit!C156, LEFT(debit!C156, FIND("Our", debit!C156)-1))</f>
        <v>20424.0013CNWO</v>
      </c>
      <c r="E389" s="4" t="str">
        <f>IF((LEFT(debit!D156, 1) = "X"),CONCATENATE(MID(debit!D156,2,1),"20",MID(debit!D156,3,2),"-",MID(debit!D156,5,4)),LEFT(debit!D156,10))</f>
        <v>P2015-0745</v>
      </c>
      <c r="F389" s="4" t="str">
        <f>CONCATENATE(debit!E156," US$")</f>
        <v>518.13 US$</v>
      </c>
    </row>
    <row r="390" spans="1:6">
      <c r="A390" s="4" t="str">
        <f>debit!J165</f>
        <v>HAMRE, SCHUMANN, MUELLER &amp; LARSON, P.C.</v>
      </c>
      <c r="B390" s="5">
        <f>debit!A165</f>
        <v>42699</v>
      </c>
      <c r="C390" s="4" t="str">
        <f>debit!B165</f>
        <v>XP16005404-USHSM_A</v>
      </c>
      <c r="D390" s="4" t="str">
        <f>IF(ISERROR(FIND("Our", debit!C165)), debit!C165, LEFT(debit!C165, FIND("Our", debit!C165)-1))</f>
        <v>20424.0067CNWO</v>
      </c>
      <c r="E390" s="4" t="str">
        <f>IF((LEFT(debit!D165, 1) = "X"),CONCATENATE(MID(debit!D165,2,1),"20",MID(debit!D165,3,2),"-",MID(debit!D165,5,4)),LEFT(debit!D165,10))</f>
        <v>P2016-1545</v>
      </c>
      <c r="F390" s="4" t="str">
        <f>CONCATENATE(debit!E165," US$")</f>
        <v>2076.29 US$</v>
      </c>
    </row>
    <row r="391" spans="1:6">
      <c r="A391" s="4" t="str">
        <f>debit!J174</f>
        <v>HAMRE, SCHUMANN, MUELLER &amp; LARSON, P.C.</v>
      </c>
      <c r="B391" s="5">
        <f>debit!A174</f>
        <v>42652</v>
      </c>
      <c r="C391" s="4" t="str">
        <f>debit!B174</f>
        <v>XP16004470-USHSM_A</v>
      </c>
      <c r="D391" s="4" t="str">
        <f>IF(ISERROR(FIND("Our", debit!C174)), debit!C174, LEFT(debit!C174, FIND("Our", debit!C174)-1))</f>
        <v>02968.0465CNWO</v>
      </c>
      <c r="E391" s="4" t="str">
        <f>IF((LEFT(debit!D174, 1) = "X"),CONCATENATE(MID(debit!D174,2,1),"20",MID(debit!D174,3,2),"-",MID(debit!D174,5,4)),LEFT(debit!D174,10))</f>
        <v>P2014-1696</v>
      </c>
      <c r="F391" s="4" t="str">
        <f>CONCATENATE(debit!E174," US$")</f>
        <v>294.39 US$</v>
      </c>
    </row>
    <row r="392" spans="1:6">
      <c r="A392" s="4" t="str">
        <f>debit!J184</f>
        <v>HAMRE, SCHUMANN, MUELLER &amp; LARSON, P.C.</v>
      </c>
      <c r="B392" s="5">
        <f>debit!A184</f>
        <v>42611</v>
      </c>
      <c r="C392" s="4" t="str">
        <f>debit!B184</f>
        <v>XP16003849-USHSM_A</v>
      </c>
      <c r="D392" s="4" t="str">
        <f>IF(ISERROR(FIND("Our", debit!C184)), debit!C184, LEFT(debit!C184, FIND("Our", debit!C184)-1))</f>
        <v>20420.0050CNWO</v>
      </c>
      <c r="E392" s="4" t="str">
        <f>IF((LEFT(debit!D184, 1) = "X"),CONCATENATE(MID(debit!D184,2,1),"20",MID(debit!D184,3,2),"-",MID(debit!D184,5,4)),LEFT(debit!D184,10))</f>
        <v>P2015-0798</v>
      </c>
      <c r="F392" s="4" t="str">
        <f>CONCATENATE(debit!E184," US$")</f>
        <v>271.54 US$</v>
      </c>
    </row>
    <row r="393" spans="1:6">
      <c r="A393" s="4" t="str">
        <f>debit!J223</f>
        <v>Kilpatrick Townsend &amp; Stockton LLP</v>
      </c>
      <c r="B393" s="5">
        <f>debit!A223</f>
        <v>42844</v>
      </c>
      <c r="C393" s="4" t="str">
        <f>debit!B223</f>
        <v>XP17002177-USKTS_A</v>
      </c>
      <c r="D393" s="4" t="str">
        <f>IF(ISERROR(FIND("Our", debit!C223)), debit!C223, LEFT(debit!C223, FIND("Our", debit!C223)-1))</f>
        <v>070772-218010CN-1026868</v>
      </c>
      <c r="E393" s="4" t="str">
        <f>IF((LEFT(debit!D223, 1) = "X"),CONCATENATE(MID(debit!D223,2,1),"20",MID(debit!D223,3,2),"-",MID(debit!D223,5,4)),LEFT(debit!D223,10))</f>
        <v>P2016-1674</v>
      </c>
      <c r="F393" s="4" t="str">
        <f>CONCATENATE(debit!E223," US$")</f>
        <v>525.14 US$</v>
      </c>
    </row>
    <row r="394" spans="1:6">
      <c r="A394" s="4" t="str">
        <f>debit!J235</f>
        <v>Kirkpatrick SA/NV Intellectual Property</v>
      </c>
      <c r="B394" s="5">
        <f>debit!A235</f>
        <v>42583</v>
      </c>
      <c r="C394" s="4" t="str">
        <f>debit!B235</f>
        <v>XP16003299-BEKSN_A</v>
      </c>
      <c r="D394" s="4" t="str">
        <f>IF(ISERROR(FIND("Our", debit!C235)), debit!C235, LEFT(debit!C235, FIND("Our", debit!C235)-1))</f>
        <v>E6961-CN</v>
      </c>
      <c r="E394" s="4" t="str">
        <f>IF((LEFT(debit!D235, 1) = "X"),CONCATENATE(MID(debit!D235,2,1),"20",MID(debit!D235,3,2),"-",MID(debit!D235,5,4)),LEFT(debit!D235,10))</f>
        <v>P2014-0128</v>
      </c>
      <c r="F394" s="4" t="str">
        <f>CONCATENATE(debit!E235," US$")</f>
        <v>996.63 US$</v>
      </c>
    </row>
    <row r="395" spans="1:6">
      <c r="A395" s="4" t="str">
        <f>debit!J266</f>
        <v>MAJUMDAR GLOBAL IP</v>
      </c>
      <c r="B395" s="5">
        <f>debit!A266</f>
        <v>42866</v>
      </c>
      <c r="C395" s="4" t="str">
        <f>debit!B266</f>
        <v>XP17002736-INMGIP_A</v>
      </c>
      <c r="D395" s="4" t="str">
        <f>IF(ISERROR(FIND("Our", debit!C266)), debit!C266, LEFT(debit!C266, FIND("Our", debit!C266)-1))</f>
        <v xml:space="preserve">FPAA/3593 </v>
      </c>
      <c r="E395" s="4" t="str">
        <f>IF((LEFT(debit!D266, 1) = "X"),CONCATENATE(MID(debit!D266,2,1),"20",MID(debit!D266,3,2),"-",MID(debit!D266,5,4)),LEFT(debit!D266,10))</f>
        <v>P2013-0848</v>
      </c>
      <c r="F395" s="4" t="str">
        <f>CONCATENATE(debit!E266," US$")</f>
        <v>493.35 US$</v>
      </c>
    </row>
    <row r="396" spans="1:6">
      <c r="A396" s="4" t="str">
        <f>debit!J269</f>
        <v>MARK &amp; PAT ADVICE, LLC</v>
      </c>
      <c r="B396" s="5">
        <f>debit!A269</f>
        <v>42362</v>
      </c>
      <c r="C396" s="4" t="str">
        <f>debit!B269</f>
        <v>XP15004639-RUMPA_A</v>
      </c>
      <c r="D396" s="4" t="str">
        <f>IF(ISERROR(FIND("Our", debit!C269)), debit!C269, LEFT(debit!C269, FIND("Our", debit!C269)-1))</f>
        <v>IN/1286CN</v>
      </c>
      <c r="E396" s="4" t="str">
        <f>IF((LEFT(debit!D269, 1) = "X"),CONCATENATE(MID(debit!D269,2,1),"20",MID(debit!D269,3,2),"-",MID(debit!D269,5,4)),LEFT(debit!D269,10))</f>
        <v>P2015-0801</v>
      </c>
      <c r="F396" s="4" t="str">
        <f>CONCATENATE(debit!E269," US$")</f>
        <v>617.69 US$</v>
      </c>
    </row>
    <row r="397" spans="1:6">
      <c r="A397" s="4" t="str">
        <f>debit!J279</f>
        <v>MARTENSEN IP</v>
      </c>
      <c r="B397" s="5">
        <f>debit!A279</f>
        <v>42807</v>
      </c>
      <c r="C397" s="4" t="str">
        <f>debit!B279</f>
        <v>XP17001491-USMIP_A</v>
      </c>
      <c r="D397" s="4" t="str">
        <f>IF(ISERROR(FIND("Our", debit!C279)), debit!C279, LEFT(debit!C279, FIND("Our", debit!C279)-1))</f>
        <v>ROBO P009CN</v>
      </c>
      <c r="E397" s="4" t="str">
        <f>IF((LEFT(debit!D279, 1) = "X"),CONCATENATE(MID(debit!D279,2,1),"20",MID(debit!D279,3,2),"-",MID(debit!D279,5,4)),LEFT(debit!D279,10))</f>
        <v>P2016-0875</v>
      </c>
      <c r="F397" s="4" t="str">
        <f>CONCATENATE(debit!E279," US$")</f>
        <v>536.47 US$</v>
      </c>
    </row>
    <row r="398" spans="1:6">
      <c r="A398" s="4" t="str">
        <f>debit!J293</f>
        <v>MINTZ, LEVIN, COHN, FERRIS, GLOVSKY AND POPEO, P.C.</v>
      </c>
      <c r="B398" s="5">
        <f>debit!A293</f>
        <v>42908</v>
      </c>
      <c r="C398" s="4" t="str">
        <f>debit!B293</f>
        <v>XP17003698-USML_A</v>
      </c>
      <c r="D398" s="4" t="str">
        <f>IF(ISERROR(FIND("Our", debit!C293)), debit!C293, LEFT(debit!C293, FIND("Our", debit!C293)-1))</f>
        <v>50779-550N01CN-009810CN</v>
      </c>
      <c r="E398" s="4" t="str">
        <f>IF((LEFT(debit!D293, 1) = "X"),CONCATENATE(MID(debit!D293,2,1),"20",MID(debit!D293,3,2),"-",MID(debit!D293,5,4)),LEFT(debit!D293,10))</f>
        <v>P2015-0280</v>
      </c>
      <c r="F398" s="4" t="str">
        <f>CONCATENATE(debit!E293," US$")</f>
        <v>708.32 US$</v>
      </c>
    </row>
    <row r="399" spans="1:6">
      <c r="A399" s="4" t="str">
        <f>debit!J317</f>
        <v>Morrison &amp; Foerster, LLP</v>
      </c>
      <c r="B399" s="5">
        <f>debit!A317</f>
        <v>42874</v>
      </c>
      <c r="C399" s="4" t="str">
        <f>debit!B317</f>
        <v>XP17002898-USMF_A</v>
      </c>
      <c r="D399" s="4" t="str">
        <f>IF(ISERROR(FIND("Our", debit!C317)), debit!C317, LEFT(debit!C317, FIND("Our", debit!C317)-1))</f>
        <v>77894-20023.43</v>
      </c>
      <c r="E399" s="4" t="str">
        <f>IF((LEFT(debit!D317, 1) = "X"),CONCATENATE(MID(debit!D317,2,1),"20",MID(debit!D317,3,2),"-",MID(debit!D317,5,4)),LEFT(debit!D317,10))</f>
        <v>P2013-1146</v>
      </c>
      <c r="F399" s="4" t="str">
        <f>CONCATENATE(debit!E317," US$")</f>
        <v>636.38 US$</v>
      </c>
    </row>
    <row r="400" spans="1:6">
      <c r="A400" s="4" t="str">
        <f>debit!J335</f>
        <v>PANITCH SCHWARZE BELISARIO &amp; NADEL LLP</v>
      </c>
      <c r="B400" s="5">
        <f>debit!A335</f>
        <v>42817</v>
      </c>
      <c r="C400" s="4" t="str">
        <f>debit!B335</f>
        <v>XP17001670-USPSBN_A</v>
      </c>
      <c r="D400" s="4" t="str">
        <f>IF(ISERROR(FIND("Our", debit!C335)), debit!C335, LEFT(debit!C335, FIND("Our", debit!C335)-1))</f>
        <v>203575.0300/258CN</v>
      </c>
      <c r="E400" s="4" t="str">
        <f>IF((LEFT(debit!D335, 1) = "X"),CONCATENATE(MID(debit!D335,2,1),"20",MID(debit!D335,3,2),"-",MID(debit!D335,5,4)),LEFT(debit!D335,10))</f>
        <v>P2015-1096</v>
      </c>
      <c r="F400" s="4" t="str">
        <f>CONCATENATE(debit!E335," US$")</f>
        <v>168.88 US$</v>
      </c>
    </row>
    <row r="401" spans="1:6">
      <c r="A401" s="4" t="str">
        <f>debit!J340</f>
        <v>PANITCH SCHWARZE BELISARIO &amp; NADEL LLP</v>
      </c>
      <c r="B401" s="5">
        <f>debit!A340</f>
        <v>42801</v>
      </c>
      <c r="C401" s="4" t="str">
        <f>debit!B340</f>
        <v>XP17001373-USPSBN_A</v>
      </c>
      <c r="D401" s="4" t="str">
        <f>IF(ISERROR(FIND("Our", debit!C340)), debit!C340, LEFT(debit!C340, FIND("Our", debit!C340)-1))</f>
        <v>688934.0041/6CN</v>
      </c>
      <c r="E401" s="4" t="str">
        <f>IF((LEFT(debit!D340, 1) = "X"),CONCATENATE(MID(debit!D340,2,1),"20",MID(debit!D340,3,2),"-",MID(debit!D340,5,4)),LEFT(debit!D340,10))</f>
        <v>P2016-2136</v>
      </c>
      <c r="F401" s="4" t="str">
        <f>CONCATENATE(debit!E340," US$")</f>
        <v>115.47 US$</v>
      </c>
    </row>
    <row r="402" spans="1:6">
      <c r="A402" s="4" t="str">
        <f>debit!J341</f>
        <v>PANITCH SCHWARZE BELISARIO &amp; NADEL LLP</v>
      </c>
      <c r="B402" s="5">
        <f>debit!A341</f>
        <v>42776</v>
      </c>
      <c r="C402" s="4" t="str">
        <f>debit!B341</f>
        <v>XP17000876-USPSBN_A</v>
      </c>
      <c r="D402" s="4" t="str">
        <f>IF(ISERROR(FIND("Our", debit!C341)), debit!C341, LEFT(debit!C341, FIND("Our", debit!C341)-1))</f>
        <v>688618.0073/57CN</v>
      </c>
      <c r="E402" s="4" t="str">
        <f>IF((LEFT(debit!D341, 1) = "X"),CONCATENATE(MID(debit!D341,2,1),"20",MID(debit!D341,3,2),"-",MID(debit!D341,5,4)),LEFT(debit!D341,10))</f>
        <v>P2016-1871</v>
      </c>
      <c r="F402" s="4" t="str">
        <f>CONCATENATE(debit!E341," US$")</f>
        <v>63.06 US$</v>
      </c>
    </row>
    <row r="403" spans="1:6">
      <c r="A403" s="4" t="str">
        <f>debit!J344</f>
        <v>PAULY DEVRIES SMITH DEFFNER, L.L.C</v>
      </c>
      <c r="B403" s="5">
        <f>debit!A344</f>
        <v>42652</v>
      </c>
      <c r="C403" s="4" t="str">
        <f>debit!B344</f>
        <v>XP16004481-USPDSD_A</v>
      </c>
      <c r="D403" s="4" t="str">
        <f>IF(ISERROR(FIND("Our", debit!C344)), debit!C344, LEFT(debit!C344, FIND("Our", debit!C344)-1))</f>
        <v xml:space="preserve">1001.584CNWO </v>
      </c>
      <c r="E403" s="4" t="str">
        <f>IF((LEFT(debit!D344, 1) = "X"),CONCATENATE(MID(debit!D344,2,1),"20",MID(debit!D344,3,2),"-",MID(debit!D344,5,4)),LEFT(debit!D344,10))</f>
        <v>P2013-1238</v>
      </c>
      <c r="F403" s="4" t="str">
        <f>CONCATENATE(debit!E344," US$")</f>
        <v>179.49 US$</v>
      </c>
    </row>
    <row r="404" spans="1:6">
      <c r="A404" s="4" t="str">
        <f>debit!J365</f>
        <v>SOCIETÀ ITALIANA BREVETTI S.p.A.</v>
      </c>
      <c r="B404" s="5">
        <f>debit!A365</f>
        <v>42716</v>
      </c>
      <c r="C404" s="4" t="str">
        <f>debit!B365</f>
        <v>XP16005723-ITSIB_A</v>
      </c>
      <c r="D404" s="4" t="str">
        <f>IF(ISERROR(FIND("Our", debit!C365)), debit!C365, LEFT(debit!C365, FIND("Our", debit!C365)-1))</f>
        <v>BX3403R/RGR/rsda</v>
      </c>
      <c r="E404" s="4" t="str">
        <f>IF((LEFT(debit!D365, 1) = "X"),CONCATENATE(MID(debit!D365,2,1),"20",MID(debit!D365,3,2),"-",MID(debit!D365,5,4)),LEFT(debit!D365,10))</f>
        <v>P2016-1947</v>
      </c>
      <c r="F404" s="4" t="str">
        <f>CONCATENATE(debit!E365," US$")</f>
        <v>1899.97 US$</v>
      </c>
    </row>
    <row r="405" spans="1:6">
      <c r="A405" s="4" t="str">
        <f>debit!J369</f>
        <v>SPRADLEY PLLC</v>
      </c>
      <c r="B405" s="5">
        <f>debit!A369</f>
        <v>42825</v>
      </c>
      <c r="C405" s="4" t="str">
        <f>debit!B369</f>
        <v>XP17001871-USSP_A</v>
      </c>
      <c r="D405" s="4" t="str">
        <f>IF(ISERROR(FIND("Our", debit!C369)), debit!C369, LEFT(debit!C369, FIND("Our", debit!C369)-1))</f>
        <v>Please Provide</v>
      </c>
      <c r="E405" s="4" t="str">
        <f>IF((LEFT(debit!D369, 1) = "X"),CONCATENATE(MID(debit!D369,2,1),"20",MID(debit!D369,3,2),"-",MID(debit!D369,5,4)),LEFT(debit!D369,10))</f>
        <v>P2015-0149</v>
      </c>
      <c r="F405" s="4" t="str">
        <f>CONCATENATE(debit!E369," US$")</f>
        <v>511 US$</v>
      </c>
    </row>
    <row r="406" spans="1:6">
      <c r="A406" s="4" t="str">
        <f>debit!J381</f>
        <v>Venable LLP</v>
      </c>
      <c r="B406" s="5">
        <f>debit!A381</f>
        <v>42886</v>
      </c>
      <c r="C406" s="4" t="str">
        <f>debit!B381</f>
        <v>XP17003140-USVE_A</v>
      </c>
      <c r="D406" s="4" t="str">
        <f>IF(ISERROR(FIND("Our", debit!C381)), debit!C381, LEFT(debit!C381, FIND("Our", debit!C381)-1))</f>
        <v>31224-414721</v>
      </c>
      <c r="E406" s="4" t="str">
        <f>IF((LEFT(debit!D381, 1) = "X"),CONCATENATE(MID(debit!D381,2,1),"20",MID(debit!D381,3,2),"-",MID(debit!D381,5,4)),LEFT(debit!D381,10))</f>
        <v>P2015-0959</v>
      </c>
      <c r="F406" s="4" t="str">
        <f>CONCATENATE(debit!E381," US$")</f>
        <v>613.16 US$</v>
      </c>
    </row>
    <row r="407" spans="1:6">
      <c r="A407" s="4" t="str">
        <f>debit!J386</f>
        <v>Venable LLP</v>
      </c>
      <c r="B407" s="5">
        <f>debit!A386</f>
        <v>42823</v>
      </c>
      <c r="C407" s="4" t="str">
        <f>debit!B386</f>
        <v>XP17001771-USVE_A</v>
      </c>
      <c r="D407" s="4" t="str">
        <f>IF(ISERROR(FIND("Our", debit!C386)), debit!C386, LEFT(debit!C386, FIND("Our", debit!C386)-1))</f>
        <v>31224-410288</v>
      </c>
      <c r="E407" s="4" t="str">
        <f>IF((LEFT(debit!D386, 1) = "X"),CONCATENATE(MID(debit!D386,2,1),"20",MID(debit!D386,3,2),"-",MID(debit!D386,5,4)),LEFT(debit!D386,10))</f>
        <v>P2015-0525</v>
      </c>
      <c r="F407" s="4" t="str">
        <f>CONCATENATE(debit!E386," US$")</f>
        <v>1498.94 US$</v>
      </c>
    </row>
    <row r="408" spans="1:6">
      <c r="A408" s="4" t="str">
        <f>debit!J102</f>
        <v>GRAMM, LINS &amp; PARTNER</v>
      </c>
      <c r="B408" s="5">
        <f>debit!A102</f>
        <v>42913</v>
      </c>
      <c r="C408" s="4" t="str">
        <f>debit!B102</f>
        <v>XP17003779-DEGL_A</v>
      </c>
      <c r="D408" s="4" t="str">
        <f>IF(ISERROR(FIND("Our", debit!C102)), debit!C102, LEFT(debit!C102, FIND("Our", debit!C102)-1))</f>
        <v xml:space="preserve">4695-002 PCT/CN-1, kb </v>
      </c>
      <c r="E408" s="4" t="str">
        <f>IF((LEFT(debit!D102, 1) = "X"),CONCATENATE(MID(debit!D102,2,1),"20",MID(debit!D102,3,2),"-",MID(debit!D102,5,4)),LEFT(debit!D102,10))</f>
        <v>P2012-0997</v>
      </c>
      <c r="F408" s="4" t="str">
        <f>CONCATENATE(debit!E102," US$")</f>
        <v>448.1 US$</v>
      </c>
    </row>
    <row r="409" spans="1:6">
      <c r="A409" s="4" t="str">
        <f>debit!J126</f>
        <v>HAMRE, SCHUMANN, MUELLER &amp; LARSON, P.C.</v>
      </c>
      <c r="B409" s="5">
        <f>debit!A126</f>
        <v>42860</v>
      </c>
      <c r="C409" s="4" t="str">
        <f>debit!B126</f>
        <v>XP17002561-USHSM_A</v>
      </c>
      <c r="D409" s="4" t="str">
        <f>IF(ISERROR(FIND("Our", debit!C126)), debit!C126, LEFT(debit!C126, FIND("Our", debit!C126)-1))</f>
        <v>20424.0304CNM1</v>
      </c>
      <c r="E409" s="4" t="str">
        <f>IF((LEFT(debit!D126, 1) = "X"),CONCATENATE(MID(debit!D126,2,1),"20",MID(debit!D126,3,2),"-",MID(debit!D126,5,4)),LEFT(debit!D126,10))</f>
        <v>P2016-1570</v>
      </c>
      <c r="F409" s="4" t="str">
        <f>CONCATENATE(debit!E126," US$")</f>
        <v>232.7 US$</v>
      </c>
    </row>
    <row r="410" spans="1:6">
      <c r="A410" s="4"/>
      <c r="B410" s="5"/>
      <c r="C410" s="4"/>
      <c r="D410" s="4"/>
      <c r="E410" s="4"/>
      <c r="F410" s="4"/>
    </row>
  </sheetData>
  <autoFilter ref="A1:F409" xr:uid="{00000000-0009-0000-0000-000002000000}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0"/>
  <sheetViews>
    <sheetView workbookViewId="0">
      <selection activeCell="B15" sqref="B15"/>
    </sheetView>
  </sheetViews>
  <sheetFormatPr defaultColWidth="11" defaultRowHeight="14.25"/>
  <cols>
    <col min="1" max="1" width="30.375" style="2" customWidth="1"/>
    <col min="2" max="2" width="18.625" style="2" customWidth="1"/>
    <col min="3" max="3" width="23.375" style="2" customWidth="1"/>
    <col min="4" max="4" width="41.625" style="2" customWidth="1"/>
    <col min="5" max="5" width="14.625" style="2" customWidth="1"/>
    <col min="6" max="6" width="12.625" style="13" customWidth="1"/>
    <col min="7" max="16384" width="11" style="2"/>
  </cols>
  <sheetData>
    <row r="1" spans="1:6">
      <c r="A1" s="4" t="s">
        <v>1703</v>
      </c>
      <c r="B1" s="4" t="s">
        <v>1704</v>
      </c>
      <c r="C1" s="4" t="s">
        <v>1705</v>
      </c>
      <c r="D1" s="4" t="s">
        <v>1706</v>
      </c>
      <c r="E1" s="4" t="s">
        <v>1707</v>
      </c>
      <c r="F1" s="4" t="s">
        <v>1708</v>
      </c>
    </row>
    <row r="2" spans="1:6">
      <c r="A2" s="4" t="s">
        <v>2369</v>
      </c>
      <c r="B2" s="5">
        <v>42661</v>
      </c>
      <c r="C2" s="4" t="s">
        <v>2402</v>
      </c>
      <c r="D2" s="4" t="s">
        <v>2331</v>
      </c>
      <c r="E2" s="4" t="s">
        <v>2228</v>
      </c>
      <c r="F2" s="4" t="s">
        <v>338</v>
      </c>
    </row>
    <row r="3" spans="1:6">
      <c r="A3" s="4" t="s">
        <v>1284</v>
      </c>
      <c r="B3" s="5">
        <v>42734</v>
      </c>
      <c r="C3" s="4" t="s">
        <v>1283</v>
      </c>
      <c r="D3" s="4" t="s">
        <v>1285</v>
      </c>
      <c r="E3" s="4" t="s">
        <v>1709</v>
      </c>
      <c r="F3" s="4" t="s">
        <v>1710</v>
      </c>
    </row>
    <row r="4" spans="1:6">
      <c r="A4" s="4" t="s">
        <v>2403</v>
      </c>
      <c r="B4" s="5">
        <v>42739</v>
      </c>
      <c r="C4" s="4" t="s">
        <v>1243</v>
      </c>
      <c r="D4" s="4" t="s">
        <v>2405</v>
      </c>
      <c r="E4" s="4" t="s">
        <v>341</v>
      </c>
      <c r="F4" s="4" t="s">
        <v>1711</v>
      </c>
    </row>
    <row r="5" spans="1:6">
      <c r="A5" s="4" t="s">
        <v>2403</v>
      </c>
      <c r="B5" s="5">
        <v>42703</v>
      </c>
      <c r="C5" s="4" t="s">
        <v>1500</v>
      </c>
      <c r="D5" s="4" t="s">
        <v>2404</v>
      </c>
      <c r="E5" s="4" t="s">
        <v>340</v>
      </c>
      <c r="F5" s="4" t="s">
        <v>1712</v>
      </c>
    </row>
    <row r="6" spans="1:6">
      <c r="A6" s="4" t="s">
        <v>2322</v>
      </c>
      <c r="B6" s="5">
        <v>42709</v>
      </c>
      <c r="C6" s="4" t="s">
        <v>1470</v>
      </c>
      <c r="D6" s="4" t="s">
        <v>1471</v>
      </c>
      <c r="E6" s="4" t="s">
        <v>1713</v>
      </c>
      <c r="F6" s="4" t="s">
        <v>1714</v>
      </c>
    </row>
    <row r="7" spans="1:6">
      <c r="A7" s="4" t="s">
        <v>2322</v>
      </c>
      <c r="B7" s="5">
        <v>42669</v>
      </c>
      <c r="C7" s="4" t="s">
        <v>1693</v>
      </c>
      <c r="D7" s="4" t="s">
        <v>1694</v>
      </c>
      <c r="E7" s="4" t="s">
        <v>1715</v>
      </c>
      <c r="F7" s="4" t="s">
        <v>1716</v>
      </c>
    </row>
    <row r="8" spans="1:6">
      <c r="A8" s="4" t="s">
        <v>2370</v>
      </c>
      <c r="B8" s="5">
        <v>42527</v>
      </c>
      <c r="C8" s="4" t="s">
        <v>2131</v>
      </c>
      <c r="D8" s="4" t="s">
        <v>2132</v>
      </c>
      <c r="E8" s="4" t="s">
        <v>2176</v>
      </c>
      <c r="F8" s="4" t="s">
        <v>2177</v>
      </c>
    </row>
    <row r="9" spans="1:6">
      <c r="A9" s="4" t="s">
        <v>1436</v>
      </c>
      <c r="B9" s="5">
        <v>42713</v>
      </c>
      <c r="C9" s="4" t="s">
        <v>1435</v>
      </c>
      <c r="D9" s="4" t="s">
        <v>1437</v>
      </c>
      <c r="E9" s="4" t="s">
        <v>1717</v>
      </c>
      <c r="F9" s="4" t="s">
        <v>1718</v>
      </c>
    </row>
    <row r="10" spans="1:6">
      <c r="A10" s="4" t="s">
        <v>2387</v>
      </c>
      <c r="B10" s="5">
        <v>42733</v>
      </c>
      <c r="C10" s="4" t="s">
        <v>1288</v>
      </c>
      <c r="D10" s="4" t="s">
        <v>1289</v>
      </c>
      <c r="E10" s="4" t="s">
        <v>1719</v>
      </c>
      <c r="F10" s="4" t="s">
        <v>2368</v>
      </c>
    </row>
    <row r="11" spans="1:6">
      <c r="A11" s="4" t="s">
        <v>2387</v>
      </c>
      <c r="B11" s="5">
        <v>42702</v>
      </c>
      <c r="C11" s="4" t="s">
        <v>1537</v>
      </c>
      <c r="D11" s="4" t="s">
        <v>1538</v>
      </c>
      <c r="E11" s="4" t="s">
        <v>1720</v>
      </c>
      <c r="F11" s="4" t="s">
        <v>1721</v>
      </c>
    </row>
    <row r="12" spans="1:6">
      <c r="A12" s="4" t="s">
        <v>2387</v>
      </c>
      <c r="B12" s="5">
        <v>42691</v>
      </c>
      <c r="C12" s="4" t="s">
        <v>1594</v>
      </c>
      <c r="D12" s="4" t="s">
        <v>2133</v>
      </c>
      <c r="E12" s="4" t="s">
        <v>2178</v>
      </c>
      <c r="F12" s="4" t="s">
        <v>1722</v>
      </c>
    </row>
    <row r="13" spans="1:6">
      <c r="A13" s="4" t="s">
        <v>2387</v>
      </c>
      <c r="B13" s="5">
        <v>42682</v>
      </c>
      <c r="C13" s="4" t="s">
        <v>1632</v>
      </c>
      <c r="D13" s="4" t="s">
        <v>1633</v>
      </c>
      <c r="E13" s="4" t="s">
        <v>1723</v>
      </c>
      <c r="F13" s="4" t="s">
        <v>1724</v>
      </c>
    </row>
    <row r="14" spans="1:6">
      <c r="A14" s="4" t="s">
        <v>2387</v>
      </c>
      <c r="B14" s="5">
        <v>42677</v>
      </c>
      <c r="C14" s="4" t="s">
        <v>1657</v>
      </c>
      <c r="D14" s="4" t="s">
        <v>1658</v>
      </c>
      <c r="E14" s="4" t="s">
        <v>1725</v>
      </c>
      <c r="F14" s="4" t="s">
        <v>1726</v>
      </c>
    </row>
    <row r="15" spans="1:6">
      <c r="A15" s="4" t="s">
        <v>2387</v>
      </c>
      <c r="B15" s="5">
        <v>42661</v>
      </c>
      <c r="C15" s="4" t="s">
        <v>2410</v>
      </c>
      <c r="D15" s="4" t="s">
        <v>2335</v>
      </c>
      <c r="E15" s="4" t="s">
        <v>346</v>
      </c>
      <c r="F15" s="4" t="s">
        <v>2368</v>
      </c>
    </row>
    <row r="16" spans="1:6">
      <c r="A16" s="4" t="s">
        <v>2387</v>
      </c>
      <c r="B16" s="5">
        <v>42653</v>
      </c>
      <c r="C16" s="4" t="s">
        <v>2409</v>
      </c>
      <c r="D16" s="4" t="s">
        <v>2406</v>
      </c>
      <c r="E16" s="4" t="s">
        <v>343</v>
      </c>
      <c r="F16" s="4" t="s">
        <v>345</v>
      </c>
    </row>
    <row r="17" spans="1:6">
      <c r="A17" s="4" t="s">
        <v>2387</v>
      </c>
      <c r="B17" s="5">
        <v>42639</v>
      </c>
      <c r="C17" s="4" t="s">
        <v>2408</v>
      </c>
      <c r="D17" s="4" t="s">
        <v>2335</v>
      </c>
      <c r="E17" s="4" t="s">
        <v>2349</v>
      </c>
      <c r="F17" s="4" t="s">
        <v>344</v>
      </c>
    </row>
    <row r="18" spans="1:6">
      <c r="A18" s="4" t="s">
        <v>2388</v>
      </c>
      <c r="B18" s="5">
        <v>42684</v>
      </c>
      <c r="C18" s="4" t="s">
        <v>1621</v>
      </c>
      <c r="D18" s="4" t="s">
        <v>2122</v>
      </c>
      <c r="E18" s="4" t="s">
        <v>2276</v>
      </c>
      <c r="F18" s="4" t="s">
        <v>1727</v>
      </c>
    </row>
    <row r="19" spans="1:6">
      <c r="A19" s="4" t="s">
        <v>2388</v>
      </c>
      <c r="B19" s="5">
        <v>42523</v>
      </c>
      <c r="C19" s="4" t="s">
        <v>2134</v>
      </c>
      <c r="D19" s="4" t="s">
        <v>2122</v>
      </c>
      <c r="E19" s="4" t="s">
        <v>2276</v>
      </c>
      <c r="F19" s="4" t="s">
        <v>2179</v>
      </c>
    </row>
    <row r="20" spans="1:6">
      <c r="A20" s="4" t="s">
        <v>2388</v>
      </c>
      <c r="B20" s="5">
        <v>42494</v>
      </c>
      <c r="C20" s="4" t="s">
        <v>2242</v>
      </c>
      <c r="D20" s="4" t="s">
        <v>2241</v>
      </c>
      <c r="E20" s="4" t="s">
        <v>2253</v>
      </c>
      <c r="F20" s="4" t="s">
        <v>2254</v>
      </c>
    </row>
    <row r="21" spans="1:6">
      <c r="A21" s="4" t="s">
        <v>2323</v>
      </c>
      <c r="B21" s="5">
        <v>42738</v>
      </c>
      <c r="C21" s="4" t="s">
        <v>1269</v>
      </c>
      <c r="D21" s="4" t="s">
        <v>1270</v>
      </c>
      <c r="E21" s="4" t="s">
        <v>1728</v>
      </c>
      <c r="F21" s="4" t="s">
        <v>1729</v>
      </c>
    </row>
    <row r="22" spans="1:6">
      <c r="A22" s="4" t="s">
        <v>2323</v>
      </c>
      <c r="B22" s="5">
        <v>42731</v>
      </c>
      <c r="C22" s="4" t="s">
        <v>1313</v>
      </c>
      <c r="D22" s="4" t="s">
        <v>1314</v>
      </c>
      <c r="E22" s="4" t="s">
        <v>1730</v>
      </c>
      <c r="F22" s="4" t="s">
        <v>1731</v>
      </c>
    </row>
    <row r="23" spans="1:6">
      <c r="A23" s="4" t="s">
        <v>2323</v>
      </c>
      <c r="B23" s="5">
        <v>42724</v>
      </c>
      <c r="C23" s="4" t="s">
        <v>1359</v>
      </c>
      <c r="D23" s="4" t="s">
        <v>2416</v>
      </c>
      <c r="E23" s="4" t="s">
        <v>350</v>
      </c>
      <c r="F23" s="4" t="s">
        <v>1732</v>
      </c>
    </row>
    <row r="24" spans="1:6">
      <c r="A24" s="4" t="s">
        <v>2323</v>
      </c>
      <c r="B24" s="5">
        <v>42716</v>
      </c>
      <c r="C24" s="4" t="s">
        <v>1409</v>
      </c>
      <c r="D24" s="4" t="s">
        <v>1410</v>
      </c>
      <c r="E24" s="4" t="s">
        <v>1733</v>
      </c>
      <c r="F24" s="4" t="s">
        <v>1734</v>
      </c>
    </row>
    <row r="25" spans="1:6">
      <c r="A25" s="4" t="s">
        <v>2323</v>
      </c>
      <c r="B25" s="5">
        <v>42705</v>
      </c>
      <c r="C25" s="4" t="s">
        <v>1476</v>
      </c>
      <c r="D25" s="4" t="s">
        <v>1477</v>
      </c>
      <c r="E25" s="4" t="s">
        <v>1735</v>
      </c>
      <c r="F25" s="4" t="s">
        <v>1736</v>
      </c>
    </row>
    <row r="26" spans="1:6">
      <c r="A26" s="4" t="s">
        <v>2323</v>
      </c>
      <c r="B26" s="5">
        <v>42698</v>
      </c>
      <c r="C26" s="4" t="s">
        <v>1567</v>
      </c>
      <c r="D26" s="4" t="s">
        <v>2416</v>
      </c>
      <c r="E26" s="4" t="s">
        <v>350</v>
      </c>
      <c r="F26" s="4" t="s">
        <v>1737</v>
      </c>
    </row>
    <row r="27" spans="1:6">
      <c r="A27" s="4" t="s">
        <v>2323</v>
      </c>
      <c r="B27" s="5">
        <v>42689</v>
      </c>
      <c r="C27" s="4" t="s">
        <v>1610</v>
      </c>
      <c r="D27" s="4" t="s">
        <v>1611</v>
      </c>
      <c r="E27" s="4" t="s">
        <v>1738</v>
      </c>
      <c r="F27" s="4" t="s">
        <v>1739</v>
      </c>
    </row>
    <row r="28" spans="1:6">
      <c r="A28" s="4" t="s">
        <v>2323</v>
      </c>
      <c r="B28" s="5">
        <v>42663</v>
      </c>
      <c r="C28" s="4" t="s">
        <v>2439</v>
      </c>
      <c r="D28" s="4" t="s">
        <v>2416</v>
      </c>
      <c r="E28" s="4" t="s">
        <v>350</v>
      </c>
      <c r="F28" s="4" t="s">
        <v>367</v>
      </c>
    </row>
    <row r="29" spans="1:6">
      <c r="A29" s="4" t="s">
        <v>2323</v>
      </c>
      <c r="B29" s="5">
        <v>42662</v>
      </c>
      <c r="C29" s="4" t="s">
        <v>2438</v>
      </c>
      <c r="D29" s="4" t="s">
        <v>2123</v>
      </c>
      <c r="E29" s="4" t="s">
        <v>2124</v>
      </c>
      <c r="F29" s="4" t="s">
        <v>366</v>
      </c>
    </row>
    <row r="30" spans="1:6">
      <c r="A30" s="4" t="s">
        <v>2323</v>
      </c>
      <c r="B30" s="5">
        <v>42662</v>
      </c>
      <c r="C30" s="4" t="s">
        <v>2437</v>
      </c>
      <c r="D30" s="4" t="s">
        <v>2136</v>
      </c>
      <c r="E30" s="4" t="s">
        <v>2180</v>
      </c>
      <c r="F30" s="4" t="s">
        <v>366</v>
      </c>
    </row>
    <row r="31" spans="1:6">
      <c r="A31" s="4" t="s">
        <v>2323</v>
      </c>
      <c r="B31" s="5">
        <v>42662</v>
      </c>
      <c r="C31" s="4" t="s">
        <v>2436</v>
      </c>
      <c r="D31" s="4" t="s">
        <v>2139</v>
      </c>
      <c r="E31" s="4" t="s">
        <v>2182</v>
      </c>
      <c r="F31" s="4" t="s">
        <v>366</v>
      </c>
    </row>
    <row r="32" spans="1:6">
      <c r="A32" s="4" t="s">
        <v>2323</v>
      </c>
      <c r="B32" s="5">
        <v>42662</v>
      </c>
      <c r="C32" s="4" t="s">
        <v>2435</v>
      </c>
      <c r="D32" s="4" t="s">
        <v>2324</v>
      </c>
      <c r="E32" s="4" t="s">
        <v>2367</v>
      </c>
      <c r="F32" s="4" t="s">
        <v>366</v>
      </c>
    </row>
    <row r="33" spans="1:6">
      <c r="A33" s="4" t="s">
        <v>2323</v>
      </c>
      <c r="B33" s="5">
        <v>42662</v>
      </c>
      <c r="C33" s="4" t="s">
        <v>2434</v>
      </c>
      <c r="D33" s="4" t="s">
        <v>2372</v>
      </c>
      <c r="E33" s="4" t="s">
        <v>2275</v>
      </c>
      <c r="F33" s="4" t="s">
        <v>366</v>
      </c>
    </row>
    <row r="34" spans="1:6">
      <c r="A34" s="4" t="s">
        <v>2323</v>
      </c>
      <c r="B34" s="5">
        <v>42661</v>
      </c>
      <c r="C34" s="4" t="s">
        <v>2433</v>
      </c>
      <c r="D34" s="4" t="s">
        <v>2372</v>
      </c>
      <c r="E34" s="4" t="s">
        <v>2275</v>
      </c>
      <c r="F34" s="4" t="s">
        <v>365</v>
      </c>
    </row>
    <row r="35" spans="1:6">
      <c r="A35" s="4" t="s">
        <v>2323</v>
      </c>
      <c r="B35" s="5">
        <v>42660</v>
      </c>
      <c r="C35" s="4" t="s">
        <v>2430</v>
      </c>
      <c r="D35" s="4" t="s">
        <v>2431</v>
      </c>
      <c r="E35" s="4" t="s">
        <v>363</v>
      </c>
      <c r="F35" s="4" t="s">
        <v>364</v>
      </c>
    </row>
    <row r="36" spans="1:6">
      <c r="A36" s="4" t="s">
        <v>2323</v>
      </c>
      <c r="B36" s="5">
        <v>42655</v>
      </c>
      <c r="C36" s="4" t="s">
        <v>2429</v>
      </c>
      <c r="D36" s="4" t="s">
        <v>2336</v>
      </c>
      <c r="E36" s="4" t="s">
        <v>2350</v>
      </c>
      <c r="F36" s="4" t="s">
        <v>362</v>
      </c>
    </row>
    <row r="37" spans="1:6">
      <c r="A37" s="4" t="s">
        <v>2323</v>
      </c>
      <c r="B37" s="5">
        <v>42640</v>
      </c>
      <c r="C37" s="4" t="s">
        <v>2426</v>
      </c>
      <c r="D37" s="4" t="s">
        <v>2427</v>
      </c>
      <c r="E37" s="4" t="s">
        <v>360</v>
      </c>
      <c r="F37" s="4" t="s">
        <v>361</v>
      </c>
    </row>
    <row r="38" spans="1:6">
      <c r="A38" s="4" t="s">
        <v>2323</v>
      </c>
      <c r="B38" s="5">
        <v>42634</v>
      </c>
      <c r="C38" s="4" t="s">
        <v>2425</v>
      </c>
      <c r="D38" s="4" t="s">
        <v>2419</v>
      </c>
      <c r="E38" s="4" t="s">
        <v>352</v>
      </c>
      <c r="F38" s="4" t="s">
        <v>359</v>
      </c>
    </row>
    <row r="39" spans="1:6">
      <c r="A39" s="4" t="s">
        <v>2323</v>
      </c>
      <c r="B39" s="5">
        <v>42623</v>
      </c>
      <c r="C39" s="4" t="s">
        <v>2423</v>
      </c>
      <c r="D39" s="4" t="s">
        <v>2424</v>
      </c>
      <c r="E39" s="4" t="s">
        <v>357</v>
      </c>
      <c r="F39" s="4" t="s">
        <v>358</v>
      </c>
    </row>
    <row r="40" spans="1:6">
      <c r="A40" s="4" t="s">
        <v>2323</v>
      </c>
      <c r="B40" s="5">
        <v>42622</v>
      </c>
      <c r="C40" s="4" t="s">
        <v>2421</v>
      </c>
      <c r="D40" s="4" t="s">
        <v>2422</v>
      </c>
      <c r="E40" s="4" t="s">
        <v>355</v>
      </c>
      <c r="F40" s="4" t="s">
        <v>356</v>
      </c>
    </row>
    <row r="41" spans="1:6">
      <c r="A41" s="4" t="s">
        <v>2323</v>
      </c>
      <c r="B41" s="5">
        <v>42612</v>
      </c>
      <c r="C41" s="4" t="s">
        <v>2420</v>
      </c>
      <c r="D41" s="4" t="s">
        <v>2324</v>
      </c>
      <c r="E41" s="4" t="s">
        <v>2367</v>
      </c>
      <c r="F41" s="4" t="s">
        <v>354</v>
      </c>
    </row>
    <row r="42" spans="1:6">
      <c r="A42" s="4" t="s">
        <v>2323</v>
      </c>
      <c r="B42" s="5">
        <v>42597</v>
      </c>
      <c r="C42" s="4" t="s">
        <v>2418</v>
      </c>
      <c r="D42" s="4" t="s">
        <v>2419</v>
      </c>
      <c r="E42" s="4" t="s">
        <v>352</v>
      </c>
      <c r="F42" s="4" t="s">
        <v>353</v>
      </c>
    </row>
    <row r="43" spans="1:6">
      <c r="A43" s="4" t="s">
        <v>2323</v>
      </c>
      <c r="B43" s="5">
        <v>42591</v>
      </c>
      <c r="C43" s="4" t="s">
        <v>2415</v>
      </c>
      <c r="D43" s="4" t="s">
        <v>2416</v>
      </c>
      <c r="E43" s="4" t="s">
        <v>350</v>
      </c>
      <c r="F43" s="4" t="s">
        <v>351</v>
      </c>
    </row>
    <row r="44" spans="1:6">
      <c r="A44" s="4" t="s">
        <v>2323</v>
      </c>
      <c r="B44" s="5">
        <v>42590</v>
      </c>
      <c r="C44" s="4" t="s">
        <v>2414</v>
      </c>
      <c r="D44" s="4" t="s">
        <v>2250</v>
      </c>
      <c r="E44" s="4" t="s">
        <v>2256</v>
      </c>
      <c r="F44" s="4" t="s">
        <v>349</v>
      </c>
    </row>
    <row r="45" spans="1:6">
      <c r="A45" s="4" t="s">
        <v>2323</v>
      </c>
      <c r="B45" s="5">
        <v>42558</v>
      </c>
      <c r="C45" s="4" t="s">
        <v>2411</v>
      </c>
      <c r="D45" s="4" t="s">
        <v>2412</v>
      </c>
      <c r="E45" s="4" t="s">
        <v>347</v>
      </c>
      <c r="F45" s="4" t="s">
        <v>348</v>
      </c>
    </row>
    <row r="46" spans="1:6">
      <c r="A46" s="4" t="s">
        <v>2323</v>
      </c>
      <c r="B46" s="5">
        <v>42541</v>
      </c>
      <c r="C46" s="4" t="s">
        <v>2135</v>
      </c>
      <c r="D46" s="4" t="s">
        <v>2136</v>
      </c>
      <c r="E46" s="4" t="s">
        <v>2180</v>
      </c>
      <c r="F46" s="4" t="s">
        <v>2181</v>
      </c>
    </row>
    <row r="47" spans="1:6">
      <c r="A47" s="4" t="s">
        <v>2323</v>
      </c>
      <c r="B47" s="5">
        <v>42520</v>
      </c>
      <c r="C47" s="4" t="s">
        <v>2138</v>
      </c>
      <c r="D47" s="4" t="s">
        <v>2139</v>
      </c>
      <c r="E47" s="4" t="s">
        <v>2182</v>
      </c>
      <c r="F47" s="4" t="s">
        <v>2183</v>
      </c>
    </row>
    <row r="48" spans="1:6">
      <c r="A48" s="4" t="s">
        <v>2323</v>
      </c>
      <c r="B48" s="5">
        <v>42503</v>
      </c>
      <c r="C48" s="4" t="s">
        <v>2251</v>
      </c>
      <c r="D48" s="4" t="s">
        <v>2250</v>
      </c>
      <c r="E48" s="4" t="s">
        <v>2256</v>
      </c>
      <c r="F48" s="4" t="s">
        <v>2257</v>
      </c>
    </row>
    <row r="49" spans="1:6">
      <c r="A49" s="4" t="s">
        <v>2323</v>
      </c>
      <c r="B49" s="5">
        <v>42495</v>
      </c>
      <c r="C49" s="4" t="s">
        <v>2244</v>
      </c>
      <c r="D49" s="4" t="s">
        <v>2371</v>
      </c>
      <c r="E49" s="4" t="s">
        <v>2274</v>
      </c>
      <c r="F49" s="4" t="s">
        <v>2255</v>
      </c>
    </row>
    <row r="50" spans="1:6">
      <c r="A50" s="4" t="s">
        <v>2234</v>
      </c>
      <c r="B50" s="5">
        <v>42732</v>
      </c>
      <c r="C50" s="4" t="s">
        <v>1305</v>
      </c>
      <c r="D50" s="4" t="s">
        <v>2237</v>
      </c>
      <c r="E50" s="4" t="s">
        <v>2261</v>
      </c>
      <c r="F50" s="4" t="s">
        <v>1740</v>
      </c>
    </row>
    <row r="51" spans="1:6">
      <c r="A51" s="4" t="s">
        <v>2234</v>
      </c>
      <c r="B51" s="5">
        <v>42732</v>
      </c>
      <c r="C51" s="4" t="s">
        <v>1306</v>
      </c>
      <c r="D51" s="4" t="s">
        <v>2442</v>
      </c>
      <c r="E51" s="4" t="s">
        <v>368</v>
      </c>
      <c r="F51" s="4" t="s">
        <v>369</v>
      </c>
    </row>
    <row r="52" spans="1:6">
      <c r="A52" s="4" t="s">
        <v>2234</v>
      </c>
      <c r="B52" s="5">
        <v>42730</v>
      </c>
      <c r="C52" s="4" t="s">
        <v>1332</v>
      </c>
      <c r="D52" s="4" t="s">
        <v>2142</v>
      </c>
      <c r="E52" s="4" t="s">
        <v>2184</v>
      </c>
      <c r="F52" s="4" t="s">
        <v>1741</v>
      </c>
    </row>
    <row r="53" spans="1:6">
      <c r="A53" s="4" t="s">
        <v>2234</v>
      </c>
      <c r="B53" s="5">
        <v>42635</v>
      </c>
      <c r="C53" s="4" t="s">
        <v>2444</v>
      </c>
      <c r="D53" s="4" t="s">
        <v>2235</v>
      </c>
      <c r="E53" s="4" t="s">
        <v>2260</v>
      </c>
      <c r="F53" s="4" t="s">
        <v>371</v>
      </c>
    </row>
    <row r="54" spans="1:6">
      <c r="A54" s="4" t="s">
        <v>2234</v>
      </c>
      <c r="B54" s="5">
        <v>42612</v>
      </c>
      <c r="C54" s="4" t="s">
        <v>2443</v>
      </c>
      <c r="D54" s="4" t="s">
        <v>2233</v>
      </c>
      <c r="E54" s="4" t="s">
        <v>2258</v>
      </c>
      <c r="F54" s="4" t="s">
        <v>370</v>
      </c>
    </row>
    <row r="55" spans="1:6">
      <c r="A55" s="4" t="s">
        <v>2234</v>
      </c>
      <c r="B55" s="5">
        <v>42580</v>
      </c>
      <c r="C55" s="4" t="s">
        <v>2441</v>
      </c>
      <c r="D55" s="4" t="s">
        <v>2442</v>
      </c>
      <c r="E55" s="4" t="s">
        <v>368</v>
      </c>
      <c r="F55" s="4" t="s">
        <v>369</v>
      </c>
    </row>
    <row r="56" spans="1:6">
      <c r="A56" s="4" t="s">
        <v>2234</v>
      </c>
      <c r="B56" s="5">
        <v>42580</v>
      </c>
      <c r="C56" s="4" t="s">
        <v>2440</v>
      </c>
      <c r="D56" s="4" t="s">
        <v>2237</v>
      </c>
      <c r="E56" s="4" t="s">
        <v>2261</v>
      </c>
      <c r="F56" s="4" t="s">
        <v>2259</v>
      </c>
    </row>
    <row r="57" spans="1:6">
      <c r="A57" s="4" t="s">
        <v>2234</v>
      </c>
      <c r="B57" s="5">
        <v>42549</v>
      </c>
      <c r="C57" s="4" t="s">
        <v>2141</v>
      </c>
      <c r="D57" s="4" t="s">
        <v>2142</v>
      </c>
      <c r="E57" s="4" t="s">
        <v>2184</v>
      </c>
      <c r="F57" s="4" t="s">
        <v>2185</v>
      </c>
    </row>
    <row r="58" spans="1:6">
      <c r="A58" s="4" t="s">
        <v>2234</v>
      </c>
      <c r="B58" s="5">
        <v>42517</v>
      </c>
      <c r="C58" s="4" t="s">
        <v>2143</v>
      </c>
      <c r="D58" s="4" t="s">
        <v>2144</v>
      </c>
      <c r="E58" s="4" t="s">
        <v>2186</v>
      </c>
      <c r="F58" s="4" t="s">
        <v>2187</v>
      </c>
    </row>
    <row r="59" spans="1:6">
      <c r="A59" s="4" t="s">
        <v>2326</v>
      </c>
      <c r="B59" s="5">
        <v>42716</v>
      </c>
      <c r="C59" s="4" t="s">
        <v>1420</v>
      </c>
      <c r="D59" s="4" t="s">
        <v>1421</v>
      </c>
      <c r="E59" s="4" t="s">
        <v>1742</v>
      </c>
      <c r="F59" s="4" t="s">
        <v>1743</v>
      </c>
    </row>
    <row r="60" spans="1:6">
      <c r="A60" s="4" t="s">
        <v>2326</v>
      </c>
      <c r="B60" s="5">
        <v>42703</v>
      </c>
      <c r="C60" s="4" t="s">
        <v>1504</v>
      </c>
      <c r="D60" s="4" t="s">
        <v>2446</v>
      </c>
      <c r="E60" s="4" t="s">
        <v>372</v>
      </c>
      <c r="F60" s="4" t="s">
        <v>1744</v>
      </c>
    </row>
    <row r="61" spans="1:6">
      <c r="A61" s="4" t="s">
        <v>2326</v>
      </c>
      <c r="B61" s="5">
        <v>42652</v>
      </c>
      <c r="C61" s="4" t="s">
        <v>2445</v>
      </c>
      <c r="D61" s="4" t="s">
        <v>2446</v>
      </c>
      <c r="E61" s="4" t="s">
        <v>372</v>
      </c>
      <c r="F61" s="4" t="s">
        <v>373</v>
      </c>
    </row>
    <row r="62" spans="1:6">
      <c r="A62" s="4" t="s">
        <v>2326</v>
      </c>
      <c r="B62" s="5">
        <v>42549</v>
      </c>
      <c r="C62" s="4" t="s">
        <v>2145</v>
      </c>
      <c r="D62" s="4" t="s">
        <v>2146</v>
      </c>
      <c r="E62" s="4" t="s">
        <v>2188</v>
      </c>
      <c r="F62" s="4" t="s">
        <v>2189</v>
      </c>
    </row>
    <row r="63" spans="1:6">
      <c r="A63" s="4" t="s">
        <v>2390</v>
      </c>
      <c r="B63" s="5">
        <v>42682</v>
      </c>
      <c r="C63" s="4" t="s">
        <v>1635</v>
      </c>
      <c r="D63" s="4" t="s">
        <v>2391</v>
      </c>
      <c r="E63" s="4" t="s">
        <v>2126</v>
      </c>
      <c r="F63" s="4" t="s">
        <v>1745</v>
      </c>
    </row>
    <row r="64" spans="1:6">
      <c r="A64" s="4" t="s">
        <v>2374</v>
      </c>
      <c r="B64" s="5">
        <v>42724</v>
      </c>
      <c r="C64" s="4" t="s">
        <v>1357</v>
      </c>
      <c r="D64" s="4" t="s">
        <v>2450</v>
      </c>
      <c r="E64" s="4" t="s">
        <v>377</v>
      </c>
      <c r="F64" s="4" t="s">
        <v>1746</v>
      </c>
    </row>
    <row r="65" spans="1:6">
      <c r="A65" s="4" t="s">
        <v>2374</v>
      </c>
      <c r="B65" s="5">
        <v>42712</v>
      </c>
      <c r="C65" s="4" t="s">
        <v>1443</v>
      </c>
      <c r="D65" s="4" t="s">
        <v>2449</v>
      </c>
      <c r="E65" s="4" t="s">
        <v>376</v>
      </c>
      <c r="F65" s="4" t="s">
        <v>1747</v>
      </c>
    </row>
    <row r="66" spans="1:6">
      <c r="A66" s="4" t="s">
        <v>2374</v>
      </c>
      <c r="B66" s="5">
        <v>42711</v>
      </c>
      <c r="C66" s="4" t="s">
        <v>1450</v>
      </c>
      <c r="D66" s="4" t="s">
        <v>2452</v>
      </c>
      <c r="E66" s="4" t="s">
        <v>378</v>
      </c>
      <c r="F66" s="4" t="s">
        <v>1748</v>
      </c>
    </row>
    <row r="67" spans="1:6">
      <c r="A67" s="4" t="s">
        <v>2374</v>
      </c>
      <c r="B67" s="5">
        <v>42709</v>
      </c>
      <c r="C67" s="4" t="s">
        <v>1463</v>
      </c>
      <c r="D67" s="4" t="s">
        <v>1464</v>
      </c>
      <c r="E67" s="4" t="s">
        <v>1749</v>
      </c>
      <c r="F67" s="4" t="s">
        <v>1750</v>
      </c>
    </row>
    <row r="68" spans="1:6">
      <c r="A68" s="4" t="s">
        <v>2332</v>
      </c>
      <c r="B68" s="5">
        <v>42740</v>
      </c>
      <c r="C68" s="4" t="s">
        <v>1225</v>
      </c>
      <c r="D68" s="4" t="s">
        <v>1226</v>
      </c>
      <c r="E68" s="4" t="s">
        <v>1751</v>
      </c>
      <c r="F68" s="4" t="s">
        <v>1752</v>
      </c>
    </row>
    <row r="69" spans="1:6">
      <c r="A69" s="4" t="s">
        <v>2332</v>
      </c>
      <c r="B69" s="5">
        <v>42740</v>
      </c>
      <c r="C69" s="4" t="s">
        <v>1227</v>
      </c>
      <c r="D69" s="4" t="s">
        <v>1228</v>
      </c>
      <c r="E69" s="4" t="s">
        <v>1753</v>
      </c>
      <c r="F69" s="4" t="s">
        <v>1754</v>
      </c>
    </row>
    <row r="70" spans="1:6">
      <c r="A70" s="4" t="s">
        <v>2332</v>
      </c>
      <c r="B70" s="5">
        <v>42740</v>
      </c>
      <c r="C70" s="4" t="s">
        <v>1229</v>
      </c>
      <c r="D70" s="4" t="s">
        <v>2469</v>
      </c>
      <c r="E70" s="4" t="s">
        <v>393</v>
      </c>
      <c r="F70" s="4" t="s">
        <v>1754</v>
      </c>
    </row>
    <row r="71" spans="1:6">
      <c r="A71" s="4" t="s">
        <v>2332</v>
      </c>
      <c r="B71" s="5">
        <v>42740</v>
      </c>
      <c r="C71" s="4" t="s">
        <v>1230</v>
      </c>
      <c r="D71" s="4" t="s">
        <v>2465</v>
      </c>
      <c r="E71" s="4" t="s">
        <v>389</v>
      </c>
      <c r="F71" s="4" t="s">
        <v>1754</v>
      </c>
    </row>
    <row r="72" spans="1:6">
      <c r="A72" s="4" t="s">
        <v>2332</v>
      </c>
      <c r="B72" s="5">
        <v>42740</v>
      </c>
      <c r="C72" s="4" t="s">
        <v>1231</v>
      </c>
      <c r="D72" s="4" t="s">
        <v>2468</v>
      </c>
      <c r="E72" s="4" t="s">
        <v>392</v>
      </c>
      <c r="F72" s="4" t="s">
        <v>1752</v>
      </c>
    </row>
    <row r="73" spans="1:6">
      <c r="A73" s="4" t="s">
        <v>2332</v>
      </c>
      <c r="B73" s="5">
        <v>42740</v>
      </c>
      <c r="C73" s="4" t="s">
        <v>1232</v>
      </c>
      <c r="D73" s="4" t="s">
        <v>2467</v>
      </c>
      <c r="E73" s="4" t="s">
        <v>391</v>
      </c>
      <c r="F73" s="4" t="s">
        <v>1755</v>
      </c>
    </row>
    <row r="74" spans="1:6">
      <c r="A74" s="4" t="s">
        <v>2332</v>
      </c>
      <c r="B74" s="5">
        <v>42740</v>
      </c>
      <c r="C74" s="4" t="s">
        <v>1233</v>
      </c>
      <c r="D74" s="4" t="s">
        <v>1234</v>
      </c>
      <c r="E74" s="4" t="s">
        <v>1756</v>
      </c>
      <c r="F74" s="4" t="s">
        <v>1754</v>
      </c>
    </row>
    <row r="75" spans="1:6">
      <c r="A75" s="4" t="s">
        <v>2332</v>
      </c>
      <c r="B75" s="5">
        <v>42740</v>
      </c>
      <c r="C75" s="4" t="s">
        <v>1235</v>
      </c>
      <c r="D75" s="4" t="s">
        <v>2466</v>
      </c>
      <c r="E75" s="4" t="s">
        <v>390</v>
      </c>
      <c r="F75" s="4" t="s">
        <v>1754</v>
      </c>
    </row>
    <row r="76" spans="1:6">
      <c r="A76" s="4" t="s">
        <v>2332</v>
      </c>
      <c r="B76" s="5">
        <v>42740</v>
      </c>
      <c r="C76" s="4" t="s">
        <v>1236</v>
      </c>
      <c r="D76" s="4" t="s">
        <v>2460</v>
      </c>
      <c r="E76" s="4" t="s">
        <v>384</v>
      </c>
      <c r="F76" s="4" t="s">
        <v>1754</v>
      </c>
    </row>
    <row r="77" spans="1:6">
      <c r="A77" s="4" t="s">
        <v>2332</v>
      </c>
      <c r="B77" s="5">
        <v>42740</v>
      </c>
      <c r="C77" s="4" t="s">
        <v>1237</v>
      </c>
      <c r="D77" s="4" t="s">
        <v>2454</v>
      </c>
      <c r="E77" s="4" t="s">
        <v>379</v>
      </c>
      <c r="F77" s="4" t="s">
        <v>1754</v>
      </c>
    </row>
    <row r="78" spans="1:6">
      <c r="A78" s="4" t="s">
        <v>2332</v>
      </c>
      <c r="B78" s="5">
        <v>42739</v>
      </c>
      <c r="C78" s="4" t="s">
        <v>1244</v>
      </c>
      <c r="D78" s="4" t="s">
        <v>1757</v>
      </c>
      <c r="E78" s="4" t="s">
        <v>1758</v>
      </c>
      <c r="F78" s="4" t="s">
        <v>1759</v>
      </c>
    </row>
    <row r="79" spans="1:6">
      <c r="A79" s="4" t="s">
        <v>2332</v>
      </c>
      <c r="B79" s="5">
        <v>42738</v>
      </c>
      <c r="C79" s="4" t="s">
        <v>1264</v>
      </c>
      <c r="D79" s="4" t="s">
        <v>1265</v>
      </c>
      <c r="E79" s="4" t="s">
        <v>1760</v>
      </c>
      <c r="F79" s="4" t="s">
        <v>1761</v>
      </c>
    </row>
    <row r="80" spans="1:6">
      <c r="A80" s="4" t="s">
        <v>2332</v>
      </c>
      <c r="B80" s="5">
        <v>42738</v>
      </c>
      <c r="C80" s="4" t="s">
        <v>1266</v>
      </c>
      <c r="D80" s="4" t="s">
        <v>1267</v>
      </c>
      <c r="E80" s="4" t="s">
        <v>1762</v>
      </c>
      <c r="F80" s="4" t="s">
        <v>1763</v>
      </c>
    </row>
    <row r="81" spans="1:6">
      <c r="A81" s="4" t="s">
        <v>2332</v>
      </c>
      <c r="B81" s="5">
        <v>42738</v>
      </c>
      <c r="C81" s="4" t="s">
        <v>1268</v>
      </c>
      <c r="D81" s="4" t="s">
        <v>2147</v>
      </c>
      <c r="E81" s="4" t="s">
        <v>2191</v>
      </c>
      <c r="F81" s="4" t="s">
        <v>1764</v>
      </c>
    </row>
    <row r="82" spans="1:6">
      <c r="A82" s="4" t="s">
        <v>2332</v>
      </c>
      <c r="B82" s="5">
        <v>42731</v>
      </c>
      <c r="C82" s="4" t="s">
        <v>1316</v>
      </c>
      <c r="D82" s="4" t="s">
        <v>2463</v>
      </c>
      <c r="E82" s="4" t="s">
        <v>387</v>
      </c>
      <c r="F82" s="4" t="s">
        <v>1765</v>
      </c>
    </row>
    <row r="83" spans="1:6">
      <c r="A83" s="4" t="s">
        <v>2332</v>
      </c>
      <c r="B83" s="5">
        <v>42730</v>
      </c>
      <c r="C83" s="4" t="s">
        <v>1330</v>
      </c>
      <c r="D83" s="4" t="s">
        <v>1331</v>
      </c>
      <c r="E83" s="4" t="s">
        <v>1766</v>
      </c>
      <c r="F83" s="4" t="s">
        <v>1767</v>
      </c>
    </row>
    <row r="84" spans="1:6">
      <c r="A84" s="4" t="s">
        <v>2332</v>
      </c>
      <c r="B84" s="5">
        <v>42719</v>
      </c>
      <c r="C84" s="4" t="s">
        <v>1391</v>
      </c>
      <c r="D84" s="4" t="s">
        <v>1392</v>
      </c>
      <c r="E84" s="4" t="s">
        <v>1768</v>
      </c>
      <c r="F84" s="4" t="s">
        <v>1769</v>
      </c>
    </row>
    <row r="85" spans="1:6">
      <c r="A85" s="4" t="s">
        <v>2332</v>
      </c>
      <c r="B85" s="5">
        <v>42717</v>
      </c>
      <c r="C85" s="4" t="s">
        <v>1406</v>
      </c>
      <c r="D85" s="4" t="s">
        <v>1267</v>
      </c>
      <c r="E85" s="4" t="s">
        <v>1762</v>
      </c>
      <c r="F85" s="4" t="s">
        <v>1770</v>
      </c>
    </row>
    <row r="86" spans="1:6">
      <c r="A86" s="4" t="s">
        <v>2332</v>
      </c>
      <c r="B86" s="5">
        <v>42717</v>
      </c>
      <c r="C86" s="4" t="s">
        <v>1407</v>
      </c>
      <c r="D86" s="4" t="s">
        <v>1408</v>
      </c>
      <c r="E86" s="4" t="s">
        <v>1771</v>
      </c>
      <c r="F86" s="4" t="s">
        <v>1772</v>
      </c>
    </row>
    <row r="87" spans="1:6">
      <c r="A87" s="4" t="s">
        <v>2332</v>
      </c>
      <c r="B87" s="5">
        <v>42713</v>
      </c>
      <c r="C87" s="4" t="s">
        <v>1426</v>
      </c>
      <c r="D87" s="4" t="s">
        <v>1427</v>
      </c>
      <c r="E87" s="4" t="s">
        <v>1773</v>
      </c>
      <c r="F87" s="4" t="s">
        <v>1774</v>
      </c>
    </row>
    <row r="88" spans="1:6">
      <c r="A88" s="4" t="s">
        <v>2332</v>
      </c>
      <c r="B88" s="5">
        <v>42713</v>
      </c>
      <c r="C88" s="4" t="s">
        <v>1434</v>
      </c>
      <c r="D88" s="4" t="s">
        <v>2464</v>
      </c>
      <c r="E88" s="4" t="s">
        <v>388</v>
      </c>
      <c r="F88" s="4" t="s">
        <v>1718</v>
      </c>
    </row>
    <row r="89" spans="1:6">
      <c r="A89" s="4" t="s">
        <v>2332</v>
      </c>
      <c r="B89" s="5">
        <v>42709</v>
      </c>
      <c r="C89" s="4" t="s">
        <v>1469</v>
      </c>
      <c r="D89" s="4" t="s">
        <v>2459</v>
      </c>
      <c r="E89" s="4" t="s">
        <v>383</v>
      </c>
      <c r="F89" s="4" t="s">
        <v>1775</v>
      </c>
    </row>
    <row r="90" spans="1:6">
      <c r="A90" s="4" t="s">
        <v>2332</v>
      </c>
      <c r="B90" s="5">
        <v>42705</v>
      </c>
      <c r="C90" s="4" t="s">
        <v>1479</v>
      </c>
      <c r="D90" s="4" t="s">
        <v>2462</v>
      </c>
      <c r="E90" s="4" t="s">
        <v>386</v>
      </c>
      <c r="F90" s="4" t="s">
        <v>1776</v>
      </c>
    </row>
    <row r="91" spans="1:6">
      <c r="A91" s="4" t="s">
        <v>2332</v>
      </c>
      <c r="B91" s="5">
        <v>42705</v>
      </c>
      <c r="C91" s="4" t="s">
        <v>1485</v>
      </c>
      <c r="D91" s="4" t="s">
        <v>1486</v>
      </c>
      <c r="E91" s="4" t="s">
        <v>1777</v>
      </c>
      <c r="F91" s="4" t="s">
        <v>1778</v>
      </c>
    </row>
    <row r="92" spans="1:6">
      <c r="A92" s="4" t="s">
        <v>2332</v>
      </c>
      <c r="B92" s="5">
        <v>42703</v>
      </c>
      <c r="C92" s="4" t="s">
        <v>1501</v>
      </c>
      <c r="D92" s="4" t="s">
        <v>1502</v>
      </c>
      <c r="E92" s="4" t="s">
        <v>1779</v>
      </c>
      <c r="F92" s="4" t="s">
        <v>1780</v>
      </c>
    </row>
    <row r="93" spans="1:6">
      <c r="A93" s="4" t="s">
        <v>2332</v>
      </c>
      <c r="B93" s="5">
        <v>42699</v>
      </c>
      <c r="C93" s="4" t="s">
        <v>1554</v>
      </c>
      <c r="D93" s="4" t="s">
        <v>1331</v>
      </c>
      <c r="E93" s="4" t="s">
        <v>1766</v>
      </c>
      <c r="F93" s="4" t="s">
        <v>1781</v>
      </c>
    </row>
    <row r="94" spans="1:6">
      <c r="A94" s="4" t="s">
        <v>2332</v>
      </c>
      <c r="B94" s="5">
        <v>42697</v>
      </c>
      <c r="C94" s="4" t="s">
        <v>1571</v>
      </c>
      <c r="D94" s="4" t="s">
        <v>1226</v>
      </c>
      <c r="E94" s="4" t="s">
        <v>1751</v>
      </c>
      <c r="F94" s="4" t="s">
        <v>1782</v>
      </c>
    </row>
    <row r="95" spans="1:6">
      <c r="A95" s="4" t="s">
        <v>2332</v>
      </c>
      <c r="B95" s="5">
        <v>42697</v>
      </c>
      <c r="C95" s="4" t="s">
        <v>1572</v>
      </c>
      <c r="D95" s="4" t="s">
        <v>1573</v>
      </c>
      <c r="E95" s="4" t="s">
        <v>1783</v>
      </c>
      <c r="F95" s="4" t="s">
        <v>1784</v>
      </c>
    </row>
    <row r="96" spans="1:6">
      <c r="A96" s="4" t="s">
        <v>2332</v>
      </c>
      <c r="B96" s="5">
        <v>42696</v>
      </c>
      <c r="C96" s="4" t="s">
        <v>1576</v>
      </c>
      <c r="D96" s="4" t="s">
        <v>1577</v>
      </c>
      <c r="E96" s="4" t="s">
        <v>1785</v>
      </c>
      <c r="F96" s="4" t="s">
        <v>1786</v>
      </c>
    </row>
    <row r="97" spans="1:6">
      <c r="A97" s="4" t="s">
        <v>2332</v>
      </c>
      <c r="B97" s="5">
        <v>42694</v>
      </c>
      <c r="C97" s="4" t="s">
        <v>1583</v>
      </c>
      <c r="D97" s="4" t="s">
        <v>1584</v>
      </c>
      <c r="E97" s="4" t="s">
        <v>1787</v>
      </c>
      <c r="F97" s="4" t="s">
        <v>1788</v>
      </c>
    </row>
    <row r="98" spans="1:6">
      <c r="A98" s="4" t="s">
        <v>2332</v>
      </c>
      <c r="B98" s="5">
        <v>42691</v>
      </c>
      <c r="C98" s="4" t="s">
        <v>1589</v>
      </c>
      <c r="D98" s="4" t="s">
        <v>2461</v>
      </c>
      <c r="E98" s="4" t="s">
        <v>385</v>
      </c>
      <c r="F98" s="4" t="s">
        <v>1789</v>
      </c>
    </row>
    <row r="99" spans="1:6">
      <c r="A99" s="4" t="s">
        <v>2332</v>
      </c>
      <c r="B99" s="5">
        <v>42687</v>
      </c>
      <c r="C99" s="4" t="s">
        <v>1619</v>
      </c>
      <c r="D99" s="4" t="s">
        <v>1620</v>
      </c>
      <c r="E99" s="4" t="s">
        <v>1790</v>
      </c>
      <c r="F99" s="4" t="s">
        <v>1791</v>
      </c>
    </row>
    <row r="100" spans="1:6">
      <c r="A100" s="4" t="s">
        <v>2332</v>
      </c>
      <c r="B100" s="5">
        <v>42678</v>
      </c>
      <c r="C100" s="4" t="s">
        <v>1652</v>
      </c>
      <c r="D100" s="4" t="s">
        <v>1653</v>
      </c>
      <c r="E100" s="4" t="s">
        <v>1792</v>
      </c>
      <c r="F100" s="4" t="s">
        <v>1793</v>
      </c>
    </row>
    <row r="101" spans="1:6">
      <c r="A101" s="4" t="s">
        <v>2332</v>
      </c>
      <c r="B101" s="5">
        <v>42662</v>
      </c>
      <c r="C101" s="4" t="s">
        <v>30</v>
      </c>
      <c r="D101" s="4" t="s">
        <v>31</v>
      </c>
      <c r="E101" s="4" t="s">
        <v>394</v>
      </c>
      <c r="F101" s="4" t="s">
        <v>395</v>
      </c>
    </row>
    <row r="102" spans="1:6">
      <c r="A102" s="4" t="s">
        <v>2332</v>
      </c>
      <c r="B102" s="5">
        <v>42584</v>
      </c>
      <c r="C102" s="4" t="s">
        <v>2456</v>
      </c>
      <c r="D102" s="4" t="s">
        <v>2457</v>
      </c>
      <c r="E102" s="4" t="s">
        <v>381</v>
      </c>
      <c r="F102" s="4" t="s">
        <v>382</v>
      </c>
    </row>
    <row r="103" spans="1:6">
      <c r="A103" s="4" t="s">
        <v>2332</v>
      </c>
      <c r="B103" s="5">
        <v>42584</v>
      </c>
      <c r="C103" s="4" t="s">
        <v>2453</v>
      </c>
      <c r="D103" s="4" t="s">
        <v>2454</v>
      </c>
      <c r="E103" s="4" t="s">
        <v>379</v>
      </c>
      <c r="F103" s="4" t="s">
        <v>380</v>
      </c>
    </row>
    <row r="104" spans="1:6">
      <c r="A104" s="4" t="s">
        <v>1447</v>
      </c>
      <c r="B104" s="5">
        <v>42711</v>
      </c>
      <c r="C104" s="4" t="s">
        <v>1446</v>
      </c>
      <c r="D104" s="4" t="s">
        <v>1448</v>
      </c>
      <c r="E104" s="4" t="s">
        <v>1794</v>
      </c>
      <c r="F104" s="4" t="s">
        <v>1795</v>
      </c>
    </row>
    <row r="105" spans="1:6">
      <c r="A105" s="4" t="s">
        <v>1447</v>
      </c>
      <c r="B105" s="5">
        <v>42696</v>
      </c>
      <c r="C105" s="4" t="s">
        <v>1574</v>
      </c>
      <c r="D105" s="4" t="s">
        <v>1575</v>
      </c>
      <c r="E105" s="4" t="s">
        <v>1796</v>
      </c>
      <c r="F105" s="4" t="s">
        <v>1797</v>
      </c>
    </row>
    <row r="106" spans="1:6">
      <c r="A106" s="4" t="s">
        <v>1447</v>
      </c>
      <c r="B106" s="5">
        <v>42690</v>
      </c>
      <c r="C106" s="4" t="s">
        <v>1595</v>
      </c>
      <c r="D106" s="4" t="s">
        <v>1596</v>
      </c>
      <c r="E106" s="4" t="s">
        <v>1798</v>
      </c>
      <c r="F106" s="4" t="s">
        <v>1799</v>
      </c>
    </row>
    <row r="107" spans="1:6">
      <c r="A107" s="4" t="s">
        <v>1447</v>
      </c>
      <c r="B107" s="5">
        <v>42681</v>
      </c>
      <c r="C107" s="4" t="s">
        <v>1647</v>
      </c>
      <c r="D107" s="4" t="s">
        <v>1448</v>
      </c>
      <c r="E107" s="4" t="s">
        <v>1794</v>
      </c>
      <c r="F107" s="4" t="s">
        <v>1800</v>
      </c>
    </row>
    <row r="108" spans="1:6">
      <c r="A108" s="4" t="s">
        <v>2307</v>
      </c>
      <c r="B108" s="5">
        <v>42652</v>
      </c>
      <c r="C108" s="4" t="s">
        <v>34</v>
      </c>
      <c r="D108" s="4" t="s">
        <v>32</v>
      </c>
      <c r="E108" s="4" t="s">
        <v>2321</v>
      </c>
      <c r="F108" s="4" t="s">
        <v>399</v>
      </c>
    </row>
    <row r="109" spans="1:6">
      <c r="A109" s="4" t="s">
        <v>2307</v>
      </c>
      <c r="B109" s="5">
        <v>42632</v>
      </c>
      <c r="C109" s="4" t="s">
        <v>33</v>
      </c>
      <c r="D109" s="4" t="s">
        <v>396</v>
      </c>
      <c r="E109" s="4" t="s">
        <v>397</v>
      </c>
      <c r="F109" s="4" t="s">
        <v>398</v>
      </c>
    </row>
    <row r="110" spans="1:6">
      <c r="A110" s="4" t="s">
        <v>2375</v>
      </c>
      <c r="B110" s="5">
        <v>42740</v>
      </c>
      <c r="C110" s="4" t="s">
        <v>1240</v>
      </c>
      <c r="D110" s="4" t="s">
        <v>2263</v>
      </c>
      <c r="E110" s="4" t="s">
        <v>1801</v>
      </c>
      <c r="F110" s="4" t="s">
        <v>1802</v>
      </c>
    </row>
    <row r="111" spans="1:6">
      <c r="A111" s="4" t="s">
        <v>2375</v>
      </c>
      <c r="B111" s="5">
        <v>42723</v>
      </c>
      <c r="C111" s="4" t="s">
        <v>1370</v>
      </c>
      <c r="D111" s="4" t="s">
        <v>1371</v>
      </c>
      <c r="E111" s="4" t="s">
        <v>1803</v>
      </c>
      <c r="F111" s="4" t="s">
        <v>1804</v>
      </c>
    </row>
    <row r="112" spans="1:6">
      <c r="A112" s="4" t="s">
        <v>2375</v>
      </c>
      <c r="B112" s="5">
        <v>42711</v>
      </c>
      <c r="C112" s="4" t="s">
        <v>1451</v>
      </c>
      <c r="D112" s="4" t="s">
        <v>1452</v>
      </c>
      <c r="E112" s="4" t="s">
        <v>1805</v>
      </c>
      <c r="F112" s="4" t="s">
        <v>1806</v>
      </c>
    </row>
    <row r="113" spans="1:6">
      <c r="A113" s="4" t="s">
        <v>2375</v>
      </c>
      <c r="B113" s="5">
        <v>42704</v>
      </c>
      <c r="C113" s="4" t="s">
        <v>1487</v>
      </c>
      <c r="D113" s="4" t="s">
        <v>1488</v>
      </c>
      <c r="E113" s="4" t="s">
        <v>1807</v>
      </c>
      <c r="F113" s="4" t="s">
        <v>1808</v>
      </c>
    </row>
    <row r="114" spans="1:6">
      <c r="A114" s="4" t="s">
        <v>2375</v>
      </c>
      <c r="B114" s="5">
        <v>42689</v>
      </c>
      <c r="C114" s="4" t="s">
        <v>1608</v>
      </c>
      <c r="D114" s="4" t="s">
        <v>1609</v>
      </c>
      <c r="E114" s="4" t="s">
        <v>1809</v>
      </c>
      <c r="F114" s="4" t="s">
        <v>1810</v>
      </c>
    </row>
    <row r="115" spans="1:6">
      <c r="A115" s="4" t="s">
        <v>2375</v>
      </c>
      <c r="B115" s="5">
        <v>42681</v>
      </c>
      <c r="C115" s="4" t="s">
        <v>1644</v>
      </c>
      <c r="D115" s="4" t="s">
        <v>1452</v>
      </c>
      <c r="E115" s="4" t="s">
        <v>1805</v>
      </c>
      <c r="F115" s="4" t="s">
        <v>1811</v>
      </c>
    </row>
    <row r="116" spans="1:6">
      <c r="A116" s="4" t="s">
        <v>2375</v>
      </c>
      <c r="B116" s="5">
        <v>42669</v>
      </c>
      <c r="C116" s="4" t="s">
        <v>1690</v>
      </c>
      <c r="D116" s="4" t="s">
        <v>1691</v>
      </c>
      <c r="E116" s="4" t="s">
        <v>1812</v>
      </c>
      <c r="F116" s="4" t="s">
        <v>1813</v>
      </c>
    </row>
    <row r="117" spans="1:6">
      <c r="A117" s="4" t="s">
        <v>2312</v>
      </c>
      <c r="B117" s="5">
        <v>42732</v>
      </c>
      <c r="C117" s="4" t="s">
        <v>1299</v>
      </c>
      <c r="D117" s="4" t="s">
        <v>1300</v>
      </c>
      <c r="E117" s="4" t="s">
        <v>1814</v>
      </c>
      <c r="F117" s="4" t="s">
        <v>1815</v>
      </c>
    </row>
    <row r="118" spans="1:6">
      <c r="A118" s="4" t="s">
        <v>2312</v>
      </c>
      <c r="B118" s="5">
        <v>42731</v>
      </c>
      <c r="C118" s="4" t="s">
        <v>1317</v>
      </c>
      <c r="D118" s="4" t="s">
        <v>69</v>
      </c>
      <c r="E118" s="4" t="s">
        <v>420</v>
      </c>
      <c r="F118" s="4" t="s">
        <v>1816</v>
      </c>
    </row>
    <row r="119" spans="1:6">
      <c r="A119" s="4" t="s">
        <v>2312</v>
      </c>
      <c r="B119" s="5">
        <v>42726</v>
      </c>
      <c r="C119" s="4" t="s">
        <v>1351</v>
      </c>
      <c r="D119" s="4" t="s">
        <v>1352</v>
      </c>
      <c r="E119" s="4" t="s">
        <v>1817</v>
      </c>
      <c r="F119" s="4" t="s">
        <v>1818</v>
      </c>
    </row>
    <row r="120" spans="1:6">
      <c r="A120" s="4" t="s">
        <v>2312</v>
      </c>
      <c r="B120" s="5">
        <v>42724</v>
      </c>
      <c r="C120" s="4" t="s">
        <v>1364</v>
      </c>
      <c r="D120" s="4" t="s">
        <v>1365</v>
      </c>
      <c r="E120" s="4" t="s">
        <v>1819</v>
      </c>
      <c r="F120" s="4" t="s">
        <v>1820</v>
      </c>
    </row>
    <row r="121" spans="1:6">
      <c r="A121" s="4" t="s">
        <v>2312</v>
      </c>
      <c r="B121" s="5">
        <v>42720</v>
      </c>
      <c r="C121" s="4" t="s">
        <v>1384</v>
      </c>
      <c r="D121" s="4" t="s">
        <v>1385</v>
      </c>
      <c r="E121" s="4" t="s">
        <v>1821</v>
      </c>
      <c r="F121" s="4" t="s">
        <v>1822</v>
      </c>
    </row>
    <row r="122" spans="1:6">
      <c r="A122" s="4" t="s">
        <v>2312</v>
      </c>
      <c r="B122" s="5">
        <v>42712</v>
      </c>
      <c r="C122" s="4" t="s">
        <v>1440</v>
      </c>
      <c r="D122" s="4" t="s">
        <v>1441</v>
      </c>
      <c r="E122" s="4" t="s">
        <v>1823</v>
      </c>
      <c r="F122" s="4" t="s">
        <v>1802</v>
      </c>
    </row>
    <row r="123" spans="1:6">
      <c r="A123" s="4" t="s">
        <v>2312</v>
      </c>
      <c r="B123" s="5">
        <v>42704</v>
      </c>
      <c r="C123" s="4" t="s">
        <v>1489</v>
      </c>
      <c r="D123" s="4" t="s">
        <v>1490</v>
      </c>
      <c r="E123" s="4" t="s">
        <v>1824</v>
      </c>
      <c r="F123" s="4" t="s">
        <v>1825</v>
      </c>
    </row>
    <row r="124" spans="1:6">
      <c r="A124" s="4" t="s">
        <v>2312</v>
      </c>
      <c r="B124" s="5">
        <v>42699</v>
      </c>
      <c r="C124" s="4" t="s">
        <v>1551</v>
      </c>
      <c r="D124" s="4" t="s">
        <v>1552</v>
      </c>
      <c r="E124" s="4" t="s">
        <v>1826</v>
      </c>
      <c r="F124" s="4" t="s">
        <v>1827</v>
      </c>
    </row>
    <row r="125" spans="1:6">
      <c r="A125" s="4" t="s">
        <v>2312</v>
      </c>
      <c r="B125" s="5">
        <v>42694</v>
      </c>
      <c r="C125" s="4" t="s">
        <v>1586</v>
      </c>
      <c r="D125" s="4" t="s">
        <v>1587</v>
      </c>
      <c r="E125" s="4" t="s">
        <v>1828</v>
      </c>
      <c r="F125" s="4" t="s">
        <v>1829</v>
      </c>
    </row>
    <row r="126" spans="1:6">
      <c r="A126" s="4" t="s">
        <v>2312</v>
      </c>
      <c r="B126" s="5">
        <v>42689</v>
      </c>
      <c r="C126" s="4" t="s">
        <v>1602</v>
      </c>
      <c r="D126" s="4" t="s">
        <v>1603</v>
      </c>
      <c r="E126" s="4" t="s">
        <v>1830</v>
      </c>
      <c r="F126" s="4" t="s">
        <v>1831</v>
      </c>
    </row>
    <row r="127" spans="1:6">
      <c r="A127" s="4" t="s">
        <v>2312</v>
      </c>
      <c r="B127" s="5">
        <v>42689</v>
      </c>
      <c r="C127" s="4" t="s">
        <v>1605</v>
      </c>
      <c r="D127" s="4" t="s">
        <v>1606</v>
      </c>
      <c r="E127" s="4" t="s">
        <v>1832</v>
      </c>
      <c r="F127" s="4" t="s">
        <v>1833</v>
      </c>
    </row>
    <row r="128" spans="1:6">
      <c r="A128" s="4" t="s">
        <v>2312</v>
      </c>
      <c r="B128" s="5">
        <v>42671</v>
      </c>
      <c r="C128" s="4" t="s">
        <v>1679</v>
      </c>
      <c r="D128" s="4" t="s">
        <v>1680</v>
      </c>
      <c r="E128" s="4" t="s">
        <v>1834</v>
      </c>
      <c r="F128" s="4" t="s">
        <v>1835</v>
      </c>
    </row>
    <row r="129" spans="1:6">
      <c r="A129" s="4" t="s">
        <v>2312</v>
      </c>
      <c r="B129" s="5">
        <v>42670</v>
      </c>
      <c r="C129" s="4" t="s">
        <v>1683</v>
      </c>
      <c r="D129" s="4" t="s">
        <v>54</v>
      </c>
      <c r="E129" s="4" t="s">
        <v>410</v>
      </c>
      <c r="F129" s="4" t="s">
        <v>1836</v>
      </c>
    </row>
    <row r="130" spans="1:6">
      <c r="A130" s="4" t="s">
        <v>2312</v>
      </c>
      <c r="B130" s="5">
        <v>42661</v>
      </c>
      <c r="C130" s="4" t="s">
        <v>104</v>
      </c>
      <c r="D130" s="4" t="s">
        <v>105</v>
      </c>
      <c r="E130" s="4" t="s">
        <v>447</v>
      </c>
      <c r="F130" s="4" t="s">
        <v>448</v>
      </c>
    </row>
    <row r="131" spans="1:6">
      <c r="A131" s="4" t="s">
        <v>2312</v>
      </c>
      <c r="B131" s="5">
        <v>42660</v>
      </c>
      <c r="C131" s="4" t="s">
        <v>101</v>
      </c>
      <c r="D131" s="4" t="s">
        <v>102</v>
      </c>
      <c r="E131" s="4" t="s">
        <v>445</v>
      </c>
      <c r="F131" s="4" t="s">
        <v>446</v>
      </c>
    </row>
    <row r="132" spans="1:6">
      <c r="A132" s="4" t="s">
        <v>2312</v>
      </c>
      <c r="B132" s="5">
        <v>42660</v>
      </c>
      <c r="C132" s="4" t="s">
        <v>100</v>
      </c>
      <c r="D132" s="4" t="s">
        <v>90</v>
      </c>
      <c r="E132" s="4" t="s">
        <v>435</v>
      </c>
      <c r="F132" s="4" t="s">
        <v>444</v>
      </c>
    </row>
    <row r="133" spans="1:6">
      <c r="A133" s="4" t="s">
        <v>2312</v>
      </c>
      <c r="B133" s="5">
        <v>42652</v>
      </c>
      <c r="C133" s="4" t="s">
        <v>97</v>
      </c>
      <c r="D133" s="4" t="s">
        <v>98</v>
      </c>
      <c r="E133" s="4" t="s">
        <v>442</v>
      </c>
      <c r="F133" s="4" t="s">
        <v>443</v>
      </c>
    </row>
    <row r="134" spans="1:6">
      <c r="A134" s="4" t="s">
        <v>2312</v>
      </c>
      <c r="B134" s="5">
        <v>42652</v>
      </c>
      <c r="C134" s="4" t="s">
        <v>95</v>
      </c>
      <c r="D134" s="4" t="s">
        <v>439</v>
      </c>
      <c r="E134" s="4" t="s">
        <v>440</v>
      </c>
      <c r="F134" s="4" t="s">
        <v>441</v>
      </c>
    </row>
    <row r="135" spans="1:6">
      <c r="A135" s="4" t="s">
        <v>2312</v>
      </c>
      <c r="B135" s="5">
        <v>42642</v>
      </c>
      <c r="C135" s="4" t="s">
        <v>92</v>
      </c>
      <c r="D135" s="4" t="s">
        <v>93</v>
      </c>
      <c r="E135" s="4" t="s">
        <v>437</v>
      </c>
      <c r="F135" s="4" t="s">
        <v>438</v>
      </c>
    </row>
    <row r="136" spans="1:6">
      <c r="A136" s="4" t="s">
        <v>2312</v>
      </c>
      <c r="B136" s="5">
        <v>42642</v>
      </c>
      <c r="C136" s="4" t="s">
        <v>89</v>
      </c>
      <c r="D136" s="4" t="s">
        <v>90</v>
      </c>
      <c r="E136" s="4" t="s">
        <v>435</v>
      </c>
      <c r="F136" s="4" t="s">
        <v>436</v>
      </c>
    </row>
    <row r="137" spans="1:6">
      <c r="A137" s="4" t="s">
        <v>2312</v>
      </c>
      <c r="B137" s="5">
        <v>42640</v>
      </c>
      <c r="C137" s="4" t="s">
        <v>86</v>
      </c>
      <c r="D137" s="4" t="s">
        <v>87</v>
      </c>
      <c r="E137" s="4" t="s">
        <v>433</v>
      </c>
      <c r="F137" s="4" t="s">
        <v>434</v>
      </c>
    </row>
    <row r="138" spans="1:6">
      <c r="A138" s="4" t="s">
        <v>2312</v>
      </c>
      <c r="B138" s="5">
        <v>42626</v>
      </c>
      <c r="C138" s="4" t="s">
        <v>85</v>
      </c>
      <c r="D138" s="4" t="s">
        <v>2127</v>
      </c>
      <c r="E138" s="4" t="s">
        <v>2279</v>
      </c>
      <c r="F138" s="4" t="s">
        <v>432</v>
      </c>
    </row>
    <row r="139" spans="1:6">
      <c r="A139" s="4" t="s">
        <v>2312</v>
      </c>
      <c r="B139" s="5">
        <v>42620</v>
      </c>
      <c r="C139" s="4" t="s">
        <v>82</v>
      </c>
      <c r="D139" s="4" t="s">
        <v>83</v>
      </c>
      <c r="E139" s="4" t="s">
        <v>430</v>
      </c>
      <c r="F139" s="4" t="s">
        <v>431</v>
      </c>
    </row>
    <row r="140" spans="1:6">
      <c r="A140" s="4" t="s">
        <v>2312</v>
      </c>
      <c r="B140" s="5">
        <v>42619</v>
      </c>
      <c r="C140" s="4" t="s">
        <v>79</v>
      </c>
      <c r="D140" s="4" t="s">
        <v>80</v>
      </c>
      <c r="E140" s="4" t="s">
        <v>428</v>
      </c>
      <c r="F140" s="4" t="s">
        <v>429</v>
      </c>
    </row>
    <row r="141" spans="1:6">
      <c r="A141" s="4" t="s">
        <v>2312</v>
      </c>
      <c r="B141" s="5">
        <v>42618</v>
      </c>
      <c r="C141" s="4" t="s">
        <v>77</v>
      </c>
      <c r="D141" s="4" t="s">
        <v>426</v>
      </c>
      <c r="E141" s="4" t="s">
        <v>427</v>
      </c>
      <c r="F141" s="4" t="s">
        <v>425</v>
      </c>
    </row>
    <row r="142" spans="1:6">
      <c r="A142" s="4" t="s">
        <v>2312</v>
      </c>
      <c r="B142" s="5">
        <v>42618</v>
      </c>
      <c r="C142" s="4" t="s">
        <v>74</v>
      </c>
      <c r="D142" s="4" t="s">
        <v>75</v>
      </c>
      <c r="E142" s="4" t="s">
        <v>424</v>
      </c>
      <c r="F142" s="4" t="s">
        <v>425</v>
      </c>
    </row>
    <row r="143" spans="1:6">
      <c r="A143" s="4" t="s">
        <v>2312</v>
      </c>
      <c r="B143" s="5">
        <v>42611</v>
      </c>
      <c r="C143" s="4" t="s">
        <v>71</v>
      </c>
      <c r="D143" s="4" t="s">
        <v>72</v>
      </c>
      <c r="E143" s="4" t="s">
        <v>422</v>
      </c>
      <c r="F143" s="4" t="s">
        <v>423</v>
      </c>
    </row>
    <row r="144" spans="1:6">
      <c r="A144" s="4" t="s">
        <v>2312</v>
      </c>
      <c r="B144" s="5">
        <v>42611</v>
      </c>
      <c r="C144" s="4" t="s">
        <v>68</v>
      </c>
      <c r="D144" s="4" t="s">
        <v>69</v>
      </c>
      <c r="E144" s="4" t="s">
        <v>420</v>
      </c>
      <c r="F144" s="4" t="s">
        <v>421</v>
      </c>
    </row>
    <row r="145" spans="1:6">
      <c r="A145" s="4" t="s">
        <v>2312</v>
      </c>
      <c r="B145" s="5">
        <v>42608</v>
      </c>
      <c r="C145" s="4" t="s">
        <v>65</v>
      </c>
      <c r="D145" s="4" t="s">
        <v>66</v>
      </c>
      <c r="E145" s="4" t="s">
        <v>418</v>
      </c>
      <c r="F145" s="4" t="s">
        <v>419</v>
      </c>
    </row>
    <row r="146" spans="1:6">
      <c r="A146" s="4" t="s">
        <v>2312</v>
      </c>
      <c r="B146" s="5">
        <v>42604</v>
      </c>
      <c r="C146" s="4" t="s">
        <v>62</v>
      </c>
      <c r="D146" s="4" t="s">
        <v>63</v>
      </c>
      <c r="E146" s="4" t="s">
        <v>416</v>
      </c>
      <c r="F146" s="4" t="s">
        <v>417</v>
      </c>
    </row>
    <row r="147" spans="1:6">
      <c r="A147" s="4" t="s">
        <v>2312</v>
      </c>
      <c r="B147" s="5">
        <v>42578</v>
      </c>
      <c r="C147" s="4" t="s">
        <v>59</v>
      </c>
      <c r="D147" s="4" t="s">
        <v>60</v>
      </c>
      <c r="E147" s="4" t="s">
        <v>414</v>
      </c>
      <c r="F147" s="4" t="s">
        <v>415</v>
      </c>
    </row>
    <row r="148" spans="1:6">
      <c r="A148" s="4" t="s">
        <v>2312</v>
      </c>
      <c r="B148" s="5">
        <v>42578</v>
      </c>
      <c r="C148" s="4" t="s">
        <v>56</v>
      </c>
      <c r="D148" s="4" t="s">
        <v>57</v>
      </c>
      <c r="E148" s="4" t="s">
        <v>412</v>
      </c>
      <c r="F148" s="4" t="s">
        <v>413</v>
      </c>
    </row>
    <row r="149" spans="1:6">
      <c r="A149" s="4" t="s">
        <v>2312</v>
      </c>
      <c r="B149" s="5">
        <v>42578</v>
      </c>
      <c r="C149" s="4" t="s">
        <v>53</v>
      </c>
      <c r="D149" s="4" t="s">
        <v>54</v>
      </c>
      <c r="E149" s="4" t="s">
        <v>410</v>
      </c>
      <c r="F149" s="4" t="s">
        <v>411</v>
      </c>
    </row>
    <row r="150" spans="1:6">
      <c r="A150" s="4" t="s">
        <v>2312</v>
      </c>
      <c r="B150" s="5">
        <v>42578</v>
      </c>
      <c r="C150" s="4" t="s">
        <v>50</v>
      </c>
      <c r="D150" s="4" t="s">
        <v>51</v>
      </c>
      <c r="E150" s="4" t="s">
        <v>408</v>
      </c>
      <c r="F150" s="4" t="s">
        <v>409</v>
      </c>
    </row>
    <row r="151" spans="1:6">
      <c r="A151" s="4" t="s">
        <v>2312</v>
      </c>
      <c r="B151" s="5">
        <v>42577</v>
      </c>
      <c r="C151" s="4" t="s">
        <v>47</v>
      </c>
      <c r="D151" s="4" t="s">
        <v>48</v>
      </c>
      <c r="E151" s="4" t="s">
        <v>407</v>
      </c>
      <c r="F151" s="4" t="s">
        <v>339</v>
      </c>
    </row>
    <row r="152" spans="1:6">
      <c r="A152" s="4" t="s">
        <v>2312</v>
      </c>
      <c r="B152" s="5">
        <v>42571</v>
      </c>
      <c r="C152" s="4" t="s">
        <v>44</v>
      </c>
      <c r="D152" s="4" t="s">
        <v>45</v>
      </c>
      <c r="E152" s="4" t="s">
        <v>405</v>
      </c>
      <c r="F152" s="4" t="s">
        <v>406</v>
      </c>
    </row>
    <row r="153" spans="1:6">
      <c r="A153" s="4" t="s">
        <v>2312</v>
      </c>
      <c r="B153" s="5">
        <v>42570</v>
      </c>
      <c r="C153" s="4" t="s">
        <v>41</v>
      </c>
      <c r="D153" s="4" t="s">
        <v>42</v>
      </c>
      <c r="E153" s="4" t="s">
        <v>404</v>
      </c>
      <c r="F153" s="4" t="s">
        <v>403</v>
      </c>
    </row>
    <row r="154" spans="1:6">
      <c r="A154" s="4" t="s">
        <v>2312</v>
      </c>
      <c r="B154" s="5">
        <v>42570</v>
      </c>
      <c r="C154" s="4" t="s">
        <v>38</v>
      </c>
      <c r="D154" s="4" t="s">
        <v>39</v>
      </c>
      <c r="E154" s="4" t="s">
        <v>402</v>
      </c>
      <c r="F154" s="4" t="s">
        <v>403</v>
      </c>
    </row>
    <row r="155" spans="1:6">
      <c r="A155" s="4" t="s">
        <v>2312</v>
      </c>
      <c r="B155" s="5">
        <v>42556</v>
      </c>
      <c r="C155" s="4" t="s">
        <v>35</v>
      </c>
      <c r="D155" s="4" t="s">
        <v>36</v>
      </c>
      <c r="E155" s="4" t="s">
        <v>400</v>
      </c>
      <c r="F155" s="4" t="s">
        <v>401</v>
      </c>
    </row>
    <row r="156" spans="1:6">
      <c r="A156" s="4" t="s">
        <v>2312</v>
      </c>
      <c r="B156" s="5">
        <v>42542</v>
      </c>
      <c r="C156" s="4" t="s">
        <v>2148</v>
      </c>
      <c r="D156" s="4" t="s">
        <v>2127</v>
      </c>
      <c r="E156" s="4" t="s">
        <v>2279</v>
      </c>
      <c r="F156" s="4" t="s">
        <v>2192</v>
      </c>
    </row>
    <row r="157" spans="1:6">
      <c r="A157" s="4" t="s">
        <v>2312</v>
      </c>
      <c r="B157" s="5">
        <v>42542</v>
      </c>
      <c r="C157" s="4" t="s">
        <v>2149</v>
      </c>
      <c r="D157" s="4" t="s">
        <v>2310</v>
      </c>
      <c r="E157" s="4" t="s">
        <v>2280</v>
      </c>
      <c r="F157" s="4" t="s">
        <v>2190</v>
      </c>
    </row>
    <row r="158" spans="1:6">
      <c r="A158" s="4" t="s">
        <v>2376</v>
      </c>
      <c r="B158" s="5">
        <v>42738</v>
      </c>
      <c r="C158" s="4" t="s">
        <v>1262</v>
      </c>
      <c r="D158" s="4" t="s">
        <v>2339</v>
      </c>
      <c r="E158" s="4" t="s">
        <v>2351</v>
      </c>
      <c r="F158" s="4" t="s">
        <v>1837</v>
      </c>
    </row>
    <row r="159" spans="1:6">
      <c r="A159" s="4" t="s">
        <v>2376</v>
      </c>
      <c r="B159" s="5">
        <v>42725</v>
      </c>
      <c r="C159" s="4" t="s">
        <v>1355</v>
      </c>
      <c r="D159" s="4" t="s">
        <v>111</v>
      </c>
      <c r="E159" s="4" t="s">
        <v>453</v>
      </c>
      <c r="F159" s="4" t="s">
        <v>1838</v>
      </c>
    </row>
    <row r="160" spans="1:6">
      <c r="A160" s="4" t="s">
        <v>2376</v>
      </c>
      <c r="B160" s="5">
        <v>42702</v>
      </c>
      <c r="C160" s="4" t="s">
        <v>1540</v>
      </c>
      <c r="D160" s="4" t="s">
        <v>1839</v>
      </c>
      <c r="E160" s="4" t="s">
        <v>1840</v>
      </c>
      <c r="F160" s="4" t="s">
        <v>1841</v>
      </c>
    </row>
    <row r="161" spans="1:6">
      <c r="A161" s="4" t="s">
        <v>2376</v>
      </c>
      <c r="B161" s="5">
        <v>42682</v>
      </c>
      <c r="C161" s="4" t="s">
        <v>1629</v>
      </c>
      <c r="D161" s="4" t="s">
        <v>1630</v>
      </c>
      <c r="E161" s="4" t="s">
        <v>1842</v>
      </c>
      <c r="F161" s="4" t="s">
        <v>1843</v>
      </c>
    </row>
    <row r="162" spans="1:6">
      <c r="A162" s="4" t="s">
        <v>2376</v>
      </c>
      <c r="B162" s="5">
        <v>42671</v>
      </c>
      <c r="C162" s="4" t="s">
        <v>1677</v>
      </c>
      <c r="D162" s="4" t="s">
        <v>1678</v>
      </c>
      <c r="E162" s="4" t="s">
        <v>1844</v>
      </c>
      <c r="F162" s="4" t="s">
        <v>1845</v>
      </c>
    </row>
    <row r="163" spans="1:6">
      <c r="A163" s="4" t="s">
        <v>2376</v>
      </c>
      <c r="B163" s="5">
        <v>42661</v>
      </c>
      <c r="C163" s="4" t="s">
        <v>112</v>
      </c>
      <c r="D163" s="4" t="s">
        <v>110</v>
      </c>
      <c r="E163" s="4" t="s">
        <v>451</v>
      </c>
      <c r="F163" s="4" t="s">
        <v>454</v>
      </c>
    </row>
    <row r="164" spans="1:6">
      <c r="A164" s="4" t="s">
        <v>2376</v>
      </c>
      <c r="B164" s="5">
        <v>42655</v>
      </c>
      <c r="C164" s="4" t="s">
        <v>109</v>
      </c>
      <c r="D164" s="4" t="s">
        <v>110</v>
      </c>
      <c r="E164" s="4" t="s">
        <v>451</v>
      </c>
      <c r="F164" s="4" t="s">
        <v>452</v>
      </c>
    </row>
    <row r="165" spans="1:6">
      <c r="A165" s="4" t="s">
        <v>2376</v>
      </c>
      <c r="B165" s="5">
        <v>42653</v>
      </c>
      <c r="C165" s="4" t="s">
        <v>107</v>
      </c>
      <c r="D165" s="4" t="s">
        <v>108</v>
      </c>
      <c r="E165" s="4" t="s">
        <v>449</v>
      </c>
      <c r="F165" s="4" t="s">
        <v>450</v>
      </c>
    </row>
    <row r="166" spans="1:6">
      <c r="A166" s="4" t="s">
        <v>2341</v>
      </c>
      <c r="B166" s="5">
        <v>42732</v>
      </c>
      <c r="C166" s="4" t="s">
        <v>1311</v>
      </c>
      <c r="D166" s="4" t="s">
        <v>1312</v>
      </c>
      <c r="E166" s="4" t="s">
        <v>1846</v>
      </c>
      <c r="F166" s="4" t="s">
        <v>1847</v>
      </c>
    </row>
    <row r="167" spans="1:6">
      <c r="A167" s="4" t="s">
        <v>2341</v>
      </c>
      <c r="B167" s="5">
        <v>42731</v>
      </c>
      <c r="C167" s="4" t="s">
        <v>1326</v>
      </c>
      <c r="D167" s="4" t="s">
        <v>114</v>
      </c>
      <c r="E167" s="4" t="s">
        <v>455</v>
      </c>
      <c r="F167" s="4" t="s">
        <v>1848</v>
      </c>
    </row>
    <row r="168" spans="1:6">
      <c r="A168" s="4" t="s">
        <v>2341</v>
      </c>
      <c r="B168" s="5">
        <v>42717</v>
      </c>
      <c r="C168" s="4" t="s">
        <v>1404</v>
      </c>
      <c r="D168" s="4" t="s">
        <v>1405</v>
      </c>
      <c r="E168" s="4" t="s">
        <v>1849</v>
      </c>
      <c r="F168" s="4" t="s">
        <v>1850</v>
      </c>
    </row>
    <row r="169" spans="1:6">
      <c r="A169" s="4" t="s">
        <v>2341</v>
      </c>
      <c r="B169" s="5">
        <v>42709</v>
      </c>
      <c r="C169" s="4" t="s">
        <v>1458</v>
      </c>
      <c r="D169" s="4" t="s">
        <v>1459</v>
      </c>
      <c r="E169" s="4" t="s">
        <v>1851</v>
      </c>
      <c r="F169" s="4" t="s">
        <v>1852</v>
      </c>
    </row>
    <row r="170" spans="1:6">
      <c r="A170" s="4" t="s">
        <v>2341</v>
      </c>
      <c r="B170" s="5">
        <v>42703</v>
      </c>
      <c r="C170" s="4" t="s">
        <v>1503</v>
      </c>
      <c r="D170" s="4" t="s">
        <v>1312</v>
      </c>
      <c r="E170" s="4" t="s">
        <v>1846</v>
      </c>
      <c r="F170" s="4" t="s">
        <v>1853</v>
      </c>
    </row>
    <row r="171" spans="1:6">
      <c r="A171" s="4" t="s">
        <v>2341</v>
      </c>
      <c r="B171" s="5">
        <v>42660</v>
      </c>
      <c r="C171" s="4" t="s">
        <v>113</v>
      </c>
      <c r="D171" s="4" t="s">
        <v>114</v>
      </c>
      <c r="E171" s="4" t="s">
        <v>455</v>
      </c>
      <c r="F171" s="4" t="s">
        <v>456</v>
      </c>
    </row>
    <row r="172" spans="1:6">
      <c r="A172" s="4" t="s">
        <v>2341</v>
      </c>
      <c r="B172" s="5">
        <v>42545</v>
      </c>
      <c r="C172" s="4" t="s">
        <v>2150</v>
      </c>
      <c r="D172" s="4" t="s">
        <v>2151</v>
      </c>
      <c r="E172" s="4" t="s">
        <v>2193</v>
      </c>
      <c r="F172" s="4" t="s">
        <v>2194</v>
      </c>
    </row>
    <row r="173" spans="1:6">
      <c r="A173" s="4" t="s">
        <v>2341</v>
      </c>
      <c r="B173" s="5">
        <v>42545</v>
      </c>
      <c r="C173" s="4" t="s">
        <v>2152</v>
      </c>
      <c r="D173" s="4" t="s">
        <v>2153</v>
      </c>
      <c r="E173" s="4" t="s">
        <v>2195</v>
      </c>
      <c r="F173" s="4" t="s">
        <v>2196</v>
      </c>
    </row>
    <row r="174" spans="1:6">
      <c r="A174" s="4" t="s">
        <v>2341</v>
      </c>
      <c r="B174" s="5">
        <v>42545</v>
      </c>
      <c r="C174" s="4" t="s">
        <v>2154</v>
      </c>
      <c r="D174" s="4" t="s">
        <v>2155</v>
      </c>
      <c r="E174" s="4" t="s">
        <v>2197</v>
      </c>
      <c r="F174" s="4" t="s">
        <v>2198</v>
      </c>
    </row>
    <row r="175" spans="1:6">
      <c r="A175" s="4" t="s">
        <v>1297</v>
      </c>
      <c r="B175" s="5">
        <v>42732</v>
      </c>
      <c r="C175" s="4" t="s">
        <v>1296</v>
      </c>
      <c r="D175" s="4" t="s">
        <v>1298</v>
      </c>
      <c r="E175" s="4" t="s">
        <v>1854</v>
      </c>
      <c r="F175" s="4" t="s">
        <v>1855</v>
      </c>
    </row>
    <row r="176" spans="1:6">
      <c r="A176" s="4" t="s">
        <v>1297</v>
      </c>
      <c r="B176" s="5">
        <v>42710</v>
      </c>
      <c r="C176" s="4" t="s">
        <v>1455</v>
      </c>
      <c r="D176" s="4" t="s">
        <v>1456</v>
      </c>
      <c r="E176" s="4" t="s">
        <v>1856</v>
      </c>
      <c r="F176" s="4" t="s">
        <v>1857</v>
      </c>
    </row>
    <row r="177" spans="1:6">
      <c r="A177" s="4" t="s">
        <v>1297</v>
      </c>
      <c r="B177" s="5">
        <v>42704</v>
      </c>
      <c r="C177" s="4" t="s">
        <v>1493</v>
      </c>
      <c r="D177" s="4" t="s">
        <v>1494</v>
      </c>
      <c r="E177" s="4" t="s">
        <v>1858</v>
      </c>
      <c r="F177" s="4" t="s">
        <v>1859</v>
      </c>
    </row>
    <row r="178" spans="1:6">
      <c r="A178" s="4" t="s">
        <v>1297</v>
      </c>
      <c r="B178" s="5">
        <v>42704</v>
      </c>
      <c r="C178" s="4" t="s">
        <v>1495</v>
      </c>
      <c r="D178" s="4" t="s">
        <v>1496</v>
      </c>
      <c r="E178" s="4" t="s">
        <v>1860</v>
      </c>
      <c r="F178" s="4" t="s">
        <v>1861</v>
      </c>
    </row>
    <row r="179" spans="1:6">
      <c r="A179" s="4" t="s">
        <v>1297</v>
      </c>
      <c r="B179" s="5">
        <v>42670</v>
      </c>
      <c r="C179" s="4" t="s">
        <v>1685</v>
      </c>
      <c r="D179" s="4" t="s">
        <v>1686</v>
      </c>
      <c r="E179" s="4" t="s">
        <v>1862</v>
      </c>
      <c r="F179" s="4" t="s">
        <v>1863</v>
      </c>
    </row>
    <row r="180" spans="1:6">
      <c r="A180" s="4" t="s">
        <v>2356</v>
      </c>
      <c r="B180" s="5">
        <v>42733</v>
      </c>
      <c r="C180" s="4" t="s">
        <v>1290</v>
      </c>
      <c r="D180" s="4" t="s">
        <v>1291</v>
      </c>
      <c r="E180" s="4" t="s">
        <v>1864</v>
      </c>
      <c r="F180" s="4" t="s">
        <v>1865</v>
      </c>
    </row>
    <row r="181" spans="1:6">
      <c r="A181" s="4" t="s">
        <v>2356</v>
      </c>
      <c r="B181" s="5">
        <v>42733</v>
      </c>
      <c r="C181" s="4" t="s">
        <v>1293</v>
      </c>
      <c r="D181" s="4" t="s">
        <v>1294</v>
      </c>
      <c r="E181" s="4" t="s">
        <v>1866</v>
      </c>
      <c r="F181" s="4" t="s">
        <v>1867</v>
      </c>
    </row>
    <row r="182" spans="1:6">
      <c r="A182" s="4" t="s">
        <v>2356</v>
      </c>
      <c r="B182" s="5">
        <v>42711</v>
      </c>
      <c r="C182" s="4" t="s">
        <v>1445</v>
      </c>
      <c r="D182" s="4" t="s">
        <v>2157</v>
      </c>
      <c r="E182" s="4" t="s">
        <v>2200</v>
      </c>
      <c r="F182" s="4" t="s">
        <v>1868</v>
      </c>
    </row>
    <row r="183" spans="1:6">
      <c r="A183" s="4" t="s">
        <v>2356</v>
      </c>
      <c r="B183" s="5">
        <v>42706</v>
      </c>
      <c r="C183" s="4" t="s">
        <v>1473</v>
      </c>
      <c r="D183" s="4" t="s">
        <v>1294</v>
      </c>
      <c r="E183" s="4" t="s">
        <v>1866</v>
      </c>
      <c r="F183" s="4" t="s">
        <v>1869</v>
      </c>
    </row>
    <row r="184" spans="1:6">
      <c r="A184" s="4" t="s">
        <v>2356</v>
      </c>
      <c r="B184" s="5">
        <v>42705</v>
      </c>
      <c r="C184" s="4" t="s">
        <v>1484</v>
      </c>
      <c r="D184" s="4" t="s">
        <v>1291</v>
      </c>
      <c r="E184" s="4" t="s">
        <v>1864</v>
      </c>
      <c r="F184" s="4" t="s">
        <v>1870</v>
      </c>
    </row>
    <row r="185" spans="1:6">
      <c r="A185" s="4" t="s">
        <v>2356</v>
      </c>
      <c r="B185" s="5">
        <v>42670</v>
      </c>
      <c r="C185" s="4" t="s">
        <v>1688</v>
      </c>
      <c r="D185" s="4" t="s">
        <v>1689</v>
      </c>
      <c r="E185" s="4" t="s">
        <v>1871</v>
      </c>
      <c r="F185" s="4" t="s">
        <v>1872</v>
      </c>
    </row>
    <row r="186" spans="1:6">
      <c r="A186" s="4" t="s">
        <v>2356</v>
      </c>
      <c r="B186" s="5">
        <v>42662</v>
      </c>
      <c r="C186" s="4" t="s">
        <v>119</v>
      </c>
      <c r="D186" s="4" t="s">
        <v>2156</v>
      </c>
      <c r="E186" s="4" t="s">
        <v>2199</v>
      </c>
      <c r="F186" s="4" t="s">
        <v>461</v>
      </c>
    </row>
    <row r="187" spans="1:6">
      <c r="A187" s="4" t="s">
        <v>2356</v>
      </c>
      <c r="B187" s="5">
        <v>42643</v>
      </c>
      <c r="C187" s="4" t="s">
        <v>118</v>
      </c>
      <c r="D187" s="4" t="s">
        <v>2232</v>
      </c>
      <c r="E187" s="4" t="s">
        <v>2264</v>
      </c>
      <c r="F187" s="4" t="s">
        <v>460</v>
      </c>
    </row>
    <row r="188" spans="1:6">
      <c r="A188" s="4" t="s">
        <v>2356</v>
      </c>
      <c r="B188" s="5">
        <v>42634</v>
      </c>
      <c r="C188" s="4" t="s">
        <v>117</v>
      </c>
      <c r="D188" s="4" t="s">
        <v>2157</v>
      </c>
      <c r="E188" s="4" t="s">
        <v>2200</v>
      </c>
      <c r="F188" s="4" t="s">
        <v>459</v>
      </c>
    </row>
    <row r="189" spans="1:6">
      <c r="A189" s="4" t="s">
        <v>2356</v>
      </c>
      <c r="B189" s="5">
        <v>42627</v>
      </c>
      <c r="C189" s="4" t="s">
        <v>116</v>
      </c>
      <c r="D189" s="4" t="s">
        <v>115</v>
      </c>
      <c r="E189" s="4" t="s">
        <v>457</v>
      </c>
      <c r="F189" s="4" t="s">
        <v>458</v>
      </c>
    </row>
    <row r="190" spans="1:6">
      <c r="A190" s="4" t="s">
        <v>2308</v>
      </c>
      <c r="B190" s="5">
        <v>42702</v>
      </c>
      <c r="C190" s="4" t="s">
        <v>1541</v>
      </c>
      <c r="D190" s="4" t="s">
        <v>122</v>
      </c>
      <c r="E190" s="4" t="s">
        <v>463</v>
      </c>
      <c r="F190" s="4" t="s">
        <v>1873</v>
      </c>
    </row>
    <row r="191" spans="1:6">
      <c r="A191" s="4" t="s">
        <v>2308</v>
      </c>
      <c r="B191" s="5">
        <v>42639</v>
      </c>
      <c r="C191" s="4" t="s">
        <v>126</v>
      </c>
      <c r="D191" s="4" t="s">
        <v>122</v>
      </c>
      <c r="E191" s="4" t="s">
        <v>463</v>
      </c>
      <c r="F191" s="4" t="s">
        <v>467</v>
      </c>
    </row>
    <row r="192" spans="1:6">
      <c r="A192" s="4" t="s">
        <v>2308</v>
      </c>
      <c r="B192" s="5">
        <v>42626</v>
      </c>
      <c r="C192" s="4" t="s">
        <v>125</v>
      </c>
      <c r="D192" s="4" t="s">
        <v>2395</v>
      </c>
      <c r="E192" s="4" t="s">
        <v>2128</v>
      </c>
      <c r="F192" s="4" t="s">
        <v>466</v>
      </c>
    </row>
    <row r="193" spans="1:6">
      <c r="A193" s="4" t="s">
        <v>2308</v>
      </c>
      <c r="B193" s="5">
        <v>42585</v>
      </c>
      <c r="C193" s="4" t="s">
        <v>124</v>
      </c>
      <c r="D193" s="4" t="s">
        <v>2395</v>
      </c>
      <c r="E193" s="4" t="s">
        <v>2128</v>
      </c>
      <c r="F193" s="4" t="s">
        <v>465</v>
      </c>
    </row>
    <row r="194" spans="1:6">
      <c r="A194" s="4" t="s">
        <v>2308</v>
      </c>
      <c r="B194" s="5">
        <v>42583</v>
      </c>
      <c r="C194" s="4" t="s">
        <v>121</v>
      </c>
      <c r="D194" s="4" t="s">
        <v>122</v>
      </c>
      <c r="E194" s="4" t="s">
        <v>463</v>
      </c>
      <c r="F194" s="4" t="s">
        <v>464</v>
      </c>
    </row>
    <row r="195" spans="1:6">
      <c r="A195" s="4" t="s">
        <v>2308</v>
      </c>
      <c r="B195" s="5">
        <v>42583</v>
      </c>
      <c r="C195" s="4" t="s">
        <v>120</v>
      </c>
      <c r="D195" s="4" t="s">
        <v>2379</v>
      </c>
      <c r="E195" s="4" t="s">
        <v>2277</v>
      </c>
      <c r="F195" s="4" t="s">
        <v>462</v>
      </c>
    </row>
    <row r="196" spans="1:6">
      <c r="A196" s="4" t="s">
        <v>1666</v>
      </c>
      <c r="B196" s="5">
        <v>42675</v>
      </c>
      <c r="C196" s="4" t="s">
        <v>1665</v>
      </c>
      <c r="D196" s="4" t="s">
        <v>1667</v>
      </c>
      <c r="E196" s="4" t="s">
        <v>1874</v>
      </c>
      <c r="F196" s="4" t="s">
        <v>1875</v>
      </c>
    </row>
    <row r="197" spans="1:6">
      <c r="A197" s="4" t="s">
        <v>2381</v>
      </c>
      <c r="B197" s="5">
        <v>42740</v>
      </c>
      <c r="C197" s="4" t="s">
        <v>1239</v>
      </c>
      <c r="D197" s="4" t="s">
        <v>131</v>
      </c>
      <c r="E197" s="4" t="s">
        <v>470</v>
      </c>
      <c r="F197" s="4" t="s">
        <v>1876</v>
      </c>
    </row>
    <row r="198" spans="1:6">
      <c r="A198" s="4" t="s">
        <v>2381</v>
      </c>
      <c r="B198" s="5">
        <v>42726</v>
      </c>
      <c r="C198" s="4" t="s">
        <v>1340</v>
      </c>
      <c r="D198" s="4" t="s">
        <v>1341</v>
      </c>
      <c r="E198" s="4" t="s">
        <v>1877</v>
      </c>
      <c r="F198" s="4" t="s">
        <v>1878</v>
      </c>
    </row>
    <row r="199" spans="1:6">
      <c r="A199" s="4" t="s">
        <v>2381</v>
      </c>
      <c r="B199" s="5">
        <v>42726</v>
      </c>
      <c r="C199" s="4" t="s">
        <v>1349</v>
      </c>
      <c r="D199" s="4" t="s">
        <v>1350</v>
      </c>
      <c r="E199" s="4" t="s">
        <v>1879</v>
      </c>
      <c r="F199" s="4" t="s">
        <v>1880</v>
      </c>
    </row>
    <row r="200" spans="1:6">
      <c r="A200" s="4" t="s">
        <v>2381</v>
      </c>
      <c r="B200" s="5">
        <v>42652</v>
      </c>
      <c r="C200" s="4" t="s">
        <v>135</v>
      </c>
      <c r="D200" s="4" t="s">
        <v>136</v>
      </c>
      <c r="E200" s="4" t="s">
        <v>473</v>
      </c>
      <c r="F200" s="4" t="s">
        <v>474</v>
      </c>
    </row>
    <row r="201" spans="1:6">
      <c r="A201" s="4" t="s">
        <v>2381</v>
      </c>
      <c r="B201" s="5">
        <v>42640</v>
      </c>
      <c r="C201" s="4" t="s">
        <v>132</v>
      </c>
      <c r="D201" s="4" t="s">
        <v>133</v>
      </c>
      <c r="E201" s="4" t="s">
        <v>471</v>
      </c>
      <c r="F201" s="4" t="s">
        <v>472</v>
      </c>
    </row>
    <row r="202" spans="1:6">
      <c r="A202" s="4" t="s">
        <v>2381</v>
      </c>
      <c r="B202" s="5">
        <v>42599</v>
      </c>
      <c r="C202" s="4" t="s">
        <v>130</v>
      </c>
      <c r="D202" s="4" t="s">
        <v>128</v>
      </c>
      <c r="E202" s="4" t="s">
        <v>468</v>
      </c>
      <c r="F202" s="4" t="s">
        <v>469</v>
      </c>
    </row>
    <row r="203" spans="1:6">
      <c r="A203" s="4" t="s">
        <v>2381</v>
      </c>
      <c r="B203" s="5">
        <v>42599</v>
      </c>
      <c r="C203" s="4" t="s">
        <v>127</v>
      </c>
      <c r="D203" s="4" t="s">
        <v>128</v>
      </c>
      <c r="E203" s="4" t="s">
        <v>468</v>
      </c>
      <c r="F203" s="4" t="s">
        <v>469</v>
      </c>
    </row>
    <row r="204" spans="1:6">
      <c r="A204" s="4" t="s">
        <v>2245</v>
      </c>
      <c r="B204" s="5">
        <v>42734</v>
      </c>
      <c r="C204" s="4" t="s">
        <v>1282</v>
      </c>
      <c r="D204" s="4" t="s">
        <v>152</v>
      </c>
      <c r="E204" s="4" t="s">
        <v>487</v>
      </c>
      <c r="F204" s="4" t="s">
        <v>1881</v>
      </c>
    </row>
    <row r="205" spans="1:6">
      <c r="A205" s="4" t="s">
        <v>2245</v>
      </c>
      <c r="B205" s="5">
        <v>42713</v>
      </c>
      <c r="C205" s="4" t="s">
        <v>1423</v>
      </c>
      <c r="D205" s="4" t="s">
        <v>1424</v>
      </c>
      <c r="E205" s="4" t="s">
        <v>1882</v>
      </c>
      <c r="F205" s="4" t="s">
        <v>1883</v>
      </c>
    </row>
    <row r="206" spans="1:6">
      <c r="A206" s="4" t="s">
        <v>2245</v>
      </c>
      <c r="B206" s="5">
        <v>42703</v>
      </c>
      <c r="C206" s="4" t="s">
        <v>1498</v>
      </c>
      <c r="D206" s="4" t="s">
        <v>138</v>
      </c>
      <c r="E206" s="4" t="s">
        <v>475</v>
      </c>
      <c r="F206" s="4" t="s">
        <v>1884</v>
      </c>
    </row>
    <row r="207" spans="1:6">
      <c r="A207" s="4" t="s">
        <v>2245</v>
      </c>
      <c r="B207" s="5">
        <v>42702</v>
      </c>
      <c r="C207" s="4" t="s">
        <v>1505</v>
      </c>
      <c r="D207" s="4" t="s">
        <v>1506</v>
      </c>
      <c r="E207" s="4" t="s">
        <v>1885</v>
      </c>
      <c r="F207" s="4" t="s">
        <v>1886</v>
      </c>
    </row>
    <row r="208" spans="1:6">
      <c r="A208" s="4" t="s">
        <v>2245</v>
      </c>
      <c r="B208" s="5">
        <v>42681</v>
      </c>
      <c r="C208" s="4" t="s">
        <v>1643</v>
      </c>
      <c r="D208" s="4" t="s">
        <v>147</v>
      </c>
      <c r="E208" s="4" t="s">
        <v>483</v>
      </c>
      <c r="F208" s="4" t="s">
        <v>1887</v>
      </c>
    </row>
    <row r="209" spans="1:6">
      <c r="A209" s="4" t="s">
        <v>2245</v>
      </c>
      <c r="B209" s="5">
        <v>42641</v>
      </c>
      <c r="C209" s="4" t="s">
        <v>156</v>
      </c>
      <c r="D209" s="4" t="s">
        <v>157</v>
      </c>
      <c r="E209" s="4" t="s">
        <v>492</v>
      </c>
      <c r="F209" s="4" t="s">
        <v>493</v>
      </c>
    </row>
    <row r="210" spans="1:6">
      <c r="A210" s="4" t="s">
        <v>2245</v>
      </c>
      <c r="B210" s="5">
        <v>42640</v>
      </c>
      <c r="C210" s="4" t="s">
        <v>154</v>
      </c>
      <c r="D210" s="4" t="s">
        <v>155</v>
      </c>
      <c r="E210" s="4" t="s">
        <v>490</v>
      </c>
      <c r="F210" s="4" t="s">
        <v>491</v>
      </c>
    </row>
    <row r="211" spans="1:6">
      <c r="A211" s="4" t="s">
        <v>2245</v>
      </c>
      <c r="B211" s="5">
        <v>42632</v>
      </c>
      <c r="C211" s="4" t="s">
        <v>153</v>
      </c>
      <c r="D211" s="4" t="s">
        <v>2201</v>
      </c>
      <c r="E211" s="4" t="s">
        <v>2202</v>
      </c>
      <c r="F211" s="4" t="s">
        <v>489</v>
      </c>
    </row>
    <row r="212" spans="1:6">
      <c r="A212" s="4" t="s">
        <v>2245</v>
      </c>
      <c r="B212" s="5">
        <v>42619</v>
      </c>
      <c r="C212" s="4" t="s">
        <v>151</v>
      </c>
      <c r="D212" s="4" t="s">
        <v>152</v>
      </c>
      <c r="E212" s="4" t="s">
        <v>487</v>
      </c>
      <c r="F212" s="4" t="s">
        <v>488</v>
      </c>
    </row>
    <row r="213" spans="1:6">
      <c r="A213" s="4" t="s">
        <v>2245</v>
      </c>
      <c r="B213" s="5">
        <v>42608</v>
      </c>
      <c r="C213" s="4" t="s">
        <v>148</v>
      </c>
      <c r="D213" s="4" t="s">
        <v>149</v>
      </c>
      <c r="E213" s="4" t="s">
        <v>485</v>
      </c>
      <c r="F213" s="4" t="s">
        <v>486</v>
      </c>
    </row>
    <row r="214" spans="1:6">
      <c r="A214" s="4" t="s">
        <v>2245</v>
      </c>
      <c r="B214" s="5">
        <v>42583</v>
      </c>
      <c r="C214" s="4" t="s">
        <v>146</v>
      </c>
      <c r="D214" s="4" t="s">
        <v>147</v>
      </c>
      <c r="E214" s="4" t="s">
        <v>483</v>
      </c>
      <c r="F214" s="4" t="s">
        <v>484</v>
      </c>
    </row>
    <row r="215" spans="1:6">
      <c r="A215" s="4" t="s">
        <v>2245</v>
      </c>
      <c r="B215" s="5">
        <v>42557</v>
      </c>
      <c r="C215" s="4" t="s">
        <v>145</v>
      </c>
      <c r="D215" s="4" t="s">
        <v>143</v>
      </c>
      <c r="E215" s="4" t="s">
        <v>480</v>
      </c>
      <c r="F215" s="4" t="s">
        <v>482</v>
      </c>
    </row>
    <row r="216" spans="1:6">
      <c r="A216" s="4" t="s">
        <v>2245</v>
      </c>
      <c r="B216" s="5">
        <v>42557</v>
      </c>
      <c r="C216" s="4" t="s">
        <v>142</v>
      </c>
      <c r="D216" s="4" t="s">
        <v>143</v>
      </c>
      <c r="E216" s="4" t="s">
        <v>480</v>
      </c>
      <c r="F216" s="4" t="s">
        <v>481</v>
      </c>
    </row>
    <row r="217" spans="1:6">
      <c r="A217" s="4" t="s">
        <v>2245</v>
      </c>
      <c r="B217" s="5">
        <v>42556</v>
      </c>
      <c r="C217" s="4" t="s">
        <v>141</v>
      </c>
      <c r="D217" s="4" t="s">
        <v>140</v>
      </c>
      <c r="E217" s="4" t="s">
        <v>477</v>
      </c>
      <c r="F217" s="4" t="s">
        <v>479</v>
      </c>
    </row>
    <row r="218" spans="1:6">
      <c r="A218" s="4" t="s">
        <v>2245</v>
      </c>
      <c r="B218" s="5">
        <v>42556</v>
      </c>
      <c r="C218" s="4" t="s">
        <v>139</v>
      </c>
      <c r="D218" s="4" t="s">
        <v>140</v>
      </c>
      <c r="E218" s="4" t="s">
        <v>477</v>
      </c>
      <c r="F218" s="4" t="s">
        <v>478</v>
      </c>
    </row>
    <row r="219" spans="1:6">
      <c r="A219" s="4" t="s">
        <v>2245</v>
      </c>
      <c r="B219" s="5">
        <v>42552</v>
      </c>
      <c r="C219" s="4" t="s">
        <v>137</v>
      </c>
      <c r="D219" s="4" t="s">
        <v>138</v>
      </c>
      <c r="E219" s="4" t="s">
        <v>475</v>
      </c>
      <c r="F219" s="4" t="s">
        <v>476</v>
      </c>
    </row>
    <row r="220" spans="1:6">
      <c r="A220" s="4" t="s">
        <v>1697</v>
      </c>
      <c r="B220" s="5">
        <v>42668</v>
      </c>
      <c r="C220" s="4" t="s">
        <v>1696</v>
      </c>
      <c r="D220" s="4" t="s">
        <v>1698</v>
      </c>
      <c r="E220" s="4" t="s">
        <v>1888</v>
      </c>
      <c r="F220" s="4" t="s">
        <v>1889</v>
      </c>
    </row>
    <row r="221" spans="1:6">
      <c r="A221" s="4" t="s">
        <v>2382</v>
      </c>
      <c r="B221" s="5">
        <v>42738</v>
      </c>
      <c r="C221" s="4" t="s">
        <v>1263</v>
      </c>
      <c r="D221" s="4" t="s">
        <v>1890</v>
      </c>
      <c r="E221" s="4" t="s">
        <v>1891</v>
      </c>
      <c r="F221" s="4" t="s">
        <v>1892</v>
      </c>
    </row>
    <row r="222" spans="1:6">
      <c r="A222" s="4" t="s">
        <v>2382</v>
      </c>
      <c r="B222" s="5">
        <v>42653</v>
      </c>
      <c r="C222" s="4" t="s">
        <v>160</v>
      </c>
      <c r="D222" s="4" t="s">
        <v>2343</v>
      </c>
      <c r="E222" s="4" t="s">
        <v>2353</v>
      </c>
      <c r="F222" s="4" t="s">
        <v>342</v>
      </c>
    </row>
    <row r="223" spans="1:6">
      <c r="A223" s="4" t="s">
        <v>2382</v>
      </c>
      <c r="B223" s="5">
        <v>42559</v>
      </c>
      <c r="C223" s="4" t="s">
        <v>159</v>
      </c>
      <c r="D223" s="4" t="s">
        <v>2342</v>
      </c>
      <c r="E223" s="4" t="s">
        <v>2352</v>
      </c>
      <c r="F223" s="4" t="s">
        <v>495</v>
      </c>
    </row>
    <row r="224" spans="1:6">
      <c r="A224" s="4" t="s">
        <v>2382</v>
      </c>
      <c r="B224" s="5">
        <v>42559</v>
      </c>
      <c r="C224" s="4" t="s">
        <v>158</v>
      </c>
      <c r="D224" s="4" t="s">
        <v>2342</v>
      </c>
      <c r="E224" s="4" t="s">
        <v>2352</v>
      </c>
      <c r="F224" s="4" t="s">
        <v>494</v>
      </c>
    </row>
    <row r="225" spans="1:6">
      <c r="A225" s="4" t="s">
        <v>2384</v>
      </c>
      <c r="B225" s="5">
        <v>42738</v>
      </c>
      <c r="C225" s="4" t="s">
        <v>1272</v>
      </c>
      <c r="D225" s="4" t="s">
        <v>1273</v>
      </c>
      <c r="E225" s="4" t="s">
        <v>1893</v>
      </c>
      <c r="F225" s="4" t="s">
        <v>1894</v>
      </c>
    </row>
    <row r="226" spans="1:6">
      <c r="A226" s="4" t="s">
        <v>2384</v>
      </c>
      <c r="B226" s="5">
        <v>42734</v>
      </c>
      <c r="C226" s="4" t="s">
        <v>1281</v>
      </c>
      <c r="D226" s="4" t="s">
        <v>162</v>
      </c>
      <c r="E226" s="4" t="s">
        <v>496</v>
      </c>
      <c r="F226" s="4" t="s">
        <v>1895</v>
      </c>
    </row>
    <row r="227" spans="1:6">
      <c r="A227" s="4" t="s">
        <v>2384</v>
      </c>
      <c r="B227" s="5">
        <v>42724</v>
      </c>
      <c r="C227" s="4" t="s">
        <v>1358</v>
      </c>
      <c r="D227" s="4" t="s">
        <v>165</v>
      </c>
      <c r="E227" s="4" t="s">
        <v>498</v>
      </c>
      <c r="F227" s="4" t="s">
        <v>1896</v>
      </c>
    </row>
    <row r="228" spans="1:6">
      <c r="A228" s="4" t="s">
        <v>2384</v>
      </c>
      <c r="B228" s="5">
        <v>42713</v>
      </c>
      <c r="C228" s="4" t="s">
        <v>1425</v>
      </c>
      <c r="D228" s="4" t="s">
        <v>2231</v>
      </c>
      <c r="E228" s="4" t="s">
        <v>2265</v>
      </c>
      <c r="F228" s="4" t="s">
        <v>1897</v>
      </c>
    </row>
    <row r="229" spans="1:6">
      <c r="A229" s="4" t="s">
        <v>2384</v>
      </c>
      <c r="B229" s="5">
        <v>42640</v>
      </c>
      <c r="C229" s="4" t="s">
        <v>164</v>
      </c>
      <c r="D229" s="4" t="s">
        <v>165</v>
      </c>
      <c r="E229" s="4" t="s">
        <v>498</v>
      </c>
      <c r="F229" s="4" t="s">
        <v>499</v>
      </c>
    </row>
    <row r="230" spans="1:6">
      <c r="A230" s="4" t="s">
        <v>2384</v>
      </c>
      <c r="B230" s="5">
        <v>42555</v>
      </c>
      <c r="C230" s="4" t="s">
        <v>161</v>
      </c>
      <c r="D230" s="4" t="s">
        <v>162</v>
      </c>
      <c r="E230" s="4" t="s">
        <v>496</v>
      </c>
      <c r="F230" s="4" t="s">
        <v>497</v>
      </c>
    </row>
    <row r="231" spans="1:6">
      <c r="A231" s="4" t="s">
        <v>167</v>
      </c>
      <c r="B231" s="5">
        <v>42713</v>
      </c>
      <c r="C231" s="4" t="s">
        <v>1428</v>
      </c>
      <c r="D231" s="4" t="s">
        <v>1429</v>
      </c>
      <c r="E231" s="4" t="s">
        <v>1898</v>
      </c>
      <c r="F231" s="4" t="s">
        <v>1899</v>
      </c>
    </row>
    <row r="232" spans="1:6">
      <c r="A232" s="4" t="s">
        <v>167</v>
      </c>
      <c r="B232" s="5">
        <v>42689</v>
      </c>
      <c r="C232" s="4" t="s">
        <v>1599</v>
      </c>
      <c r="D232" s="4" t="s">
        <v>1600</v>
      </c>
      <c r="E232" s="4" t="s">
        <v>1900</v>
      </c>
      <c r="F232" s="4" t="s">
        <v>1901</v>
      </c>
    </row>
    <row r="233" spans="1:6">
      <c r="A233" s="4" t="s">
        <v>167</v>
      </c>
      <c r="B233" s="5">
        <v>42689</v>
      </c>
      <c r="C233" s="4" t="s">
        <v>1601</v>
      </c>
      <c r="D233" s="4" t="s">
        <v>168</v>
      </c>
      <c r="E233" s="4" t="s">
        <v>2278</v>
      </c>
      <c r="F233" s="4" t="s">
        <v>1901</v>
      </c>
    </row>
    <row r="234" spans="1:6">
      <c r="A234" s="4" t="s">
        <v>2385</v>
      </c>
      <c r="B234" s="5">
        <v>42734</v>
      </c>
      <c r="C234" s="4" t="s">
        <v>1276</v>
      </c>
      <c r="D234" s="4" t="s">
        <v>1277</v>
      </c>
      <c r="E234" s="4" t="s">
        <v>1902</v>
      </c>
      <c r="F234" s="4" t="s">
        <v>1903</v>
      </c>
    </row>
    <row r="235" spans="1:6">
      <c r="A235" s="4" t="s">
        <v>2385</v>
      </c>
      <c r="B235" s="5">
        <v>42734</v>
      </c>
      <c r="C235" s="4" t="s">
        <v>1279</v>
      </c>
      <c r="D235" s="4" t="s">
        <v>1280</v>
      </c>
      <c r="E235" s="4" t="s">
        <v>1904</v>
      </c>
      <c r="F235" s="4" t="s">
        <v>1905</v>
      </c>
    </row>
    <row r="236" spans="1:6">
      <c r="A236" s="4" t="s">
        <v>2385</v>
      </c>
      <c r="B236" s="5">
        <v>42719</v>
      </c>
      <c r="C236" s="4" t="s">
        <v>1390</v>
      </c>
      <c r="D236" s="4" t="s">
        <v>169</v>
      </c>
      <c r="E236" s="4" t="s">
        <v>500</v>
      </c>
      <c r="F236" s="4" t="s">
        <v>1906</v>
      </c>
    </row>
    <row r="237" spans="1:6">
      <c r="A237" s="4" t="s">
        <v>2385</v>
      </c>
      <c r="B237" s="5">
        <v>42712</v>
      </c>
      <c r="C237" s="4" t="s">
        <v>1438</v>
      </c>
      <c r="D237" s="4" t="s">
        <v>1439</v>
      </c>
      <c r="E237" s="4" t="s">
        <v>1907</v>
      </c>
      <c r="F237" s="4" t="s">
        <v>1802</v>
      </c>
    </row>
    <row r="238" spans="1:6">
      <c r="A238" s="4" t="s">
        <v>2385</v>
      </c>
      <c r="B238" s="5">
        <v>42699</v>
      </c>
      <c r="C238" s="4" t="s">
        <v>1563</v>
      </c>
      <c r="D238" s="4" t="s">
        <v>1564</v>
      </c>
      <c r="E238" s="4" t="s">
        <v>1908</v>
      </c>
      <c r="F238" s="4" t="s">
        <v>1909</v>
      </c>
    </row>
    <row r="239" spans="1:6">
      <c r="A239" s="4" t="s">
        <v>2385</v>
      </c>
      <c r="B239" s="5">
        <v>42699</v>
      </c>
      <c r="C239" s="4" t="s">
        <v>1565</v>
      </c>
      <c r="D239" s="4" t="s">
        <v>1566</v>
      </c>
      <c r="E239" s="4" t="s">
        <v>1910</v>
      </c>
      <c r="F239" s="4" t="s">
        <v>1911</v>
      </c>
    </row>
    <row r="240" spans="1:6">
      <c r="A240" s="4" t="s">
        <v>1702</v>
      </c>
      <c r="B240" s="5">
        <v>42643</v>
      </c>
      <c r="C240" s="4" t="s">
        <v>2401</v>
      </c>
      <c r="D240" s="4" t="s">
        <v>2331</v>
      </c>
      <c r="E240" s="4" t="s">
        <v>2125</v>
      </c>
      <c r="F240" s="4" t="s">
        <v>337</v>
      </c>
    </row>
    <row r="241" spans="1:6">
      <c r="A241" s="4" t="s">
        <v>1702</v>
      </c>
      <c r="B241" s="5">
        <v>42488</v>
      </c>
      <c r="C241" s="4" t="s">
        <v>2238</v>
      </c>
      <c r="D241" s="4" t="s">
        <v>2331</v>
      </c>
      <c r="E241" s="4" t="s">
        <v>2125</v>
      </c>
      <c r="F241" s="4" t="s">
        <v>2262</v>
      </c>
    </row>
    <row r="242" spans="1:6">
      <c r="A242" s="4" t="s">
        <v>2344</v>
      </c>
      <c r="B242" s="5">
        <v>42738</v>
      </c>
      <c r="C242" s="4" t="s">
        <v>1257</v>
      </c>
      <c r="D242" s="4" t="s">
        <v>1258</v>
      </c>
      <c r="E242" s="4" t="s">
        <v>1912</v>
      </c>
      <c r="F242" s="4" t="s">
        <v>1913</v>
      </c>
    </row>
    <row r="243" spans="1:6">
      <c r="A243" s="4" t="s">
        <v>2344</v>
      </c>
      <c r="B243" s="5">
        <v>42731</v>
      </c>
      <c r="C243" s="4" t="s">
        <v>1323</v>
      </c>
      <c r="D243" s="4" t="s">
        <v>1324</v>
      </c>
      <c r="E243" s="4" t="s">
        <v>1914</v>
      </c>
      <c r="F243" s="4" t="s">
        <v>1915</v>
      </c>
    </row>
    <row r="244" spans="1:6">
      <c r="A244" s="4" t="s">
        <v>2344</v>
      </c>
      <c r="B244" s="5">
        <v>42726</v>
      </c>
      <c r="C244" s="4" t="s">
        <v>1342</v>
      </c>
      <c r="D244" s="4" t="s">
        <v>1343</v>
      </c>
      <c r="E244" s="4" t="s">
        <v>1916</v>
      </c>
      <c r="F244" s="4" t="s">
        <v>1917</v>
      </c>
    </row>
    <row r="245" spans="1:6">
      <c r="A245" s="4" t="s">
        <v>2344</v>
      </c>
      <c r="B245" s="5">
        <v>42726</v>
      </c>
      <c r="C245" s="4" t="s">
        <v>1344</v>
      </c>
      <c r="D245" s="4" t="s">
        <v>1345</v>
      </c>
      <c r="E245" s="4" t="s">
        <v>1918</v>
      </c>
      <c r="F245" s="4" t="s">
        <v>1917</v>
      </c>
    </row>
    <row r="246" spans="1:6">
      <c r="A246" s="4" t="s">
        <v>2344</v>
      </c>
      <c r="B246" s="5">
        <v>42684</v>
      </c>
      <c r="C246" s="4" t="s">
        <v>1624</v>
      </c>
      <c r="D246" s="4" t="s">
        <v>1625</v>
      </c>
      <c r="E246" s="4" t="s">
        <v>1919</v>
      </c>
      <c r="F246" s="4" t="s">
        <v>1920</v>
      </c>
    </row>
    <row r="247" spans="1:6">
      <c r="A247" s="4" t="s">
        <v>2344</v>
      </c>
      <c r="B247" s="5">
        <v>42671</v>
      </c>
      <c r="C247" s="4" t="s">
        <v>1675</v>
      </c>
      <c r="D247" s="4" t="s">
        <v>1345</v>
      </c>
      <c r="E247" s="4" t="s">
        <v>1918</v>
      </c>
      <c r="F247" s="4" t="s">
        <v>1921</v>
      </c>
    </row>
    <row r="248" spans="1:6">
      <c r="A248" s="4" t="s">
        <v>2344</v>
      </c>
      <c r="B248" s="5">
        <v>42594</v>
      </c>
      <c r="C248" s="4" t="s">
        <v>171</v>
      </c>
      <c r="D248" s="4" t="s">
        <v>172</v>
      </c>
      <c r="E248" s="4" t="s">
        <v>502</v>
      </c>
      <c r="F248" s="4" t="s">
        <v>503</v>
      </c>
    </row>
    <row r="249" spans="1:6">
      <c r="A249" s="4" t="s">
        <v>2344</v>
      </c>
      <c r="B249" s="5">
        <v>42565</v>
      </c>
      <c r="C249" s="4" t="s">
        <v>170</v>
      </c>
      <c r="D249" s="4" t="s">
        <v>2165</v>
      </c>
      <c r="E249" s="4" t="s">
        <v>2206</v>
      </c>
      <c r="F249" s="4" t="s">
        <v>501</v>
      </c>
    </row>
    <row r="250" spans="1:6">
      <c r="A250" s="4" t="s">
        <v>2344</v>
      </c>
      <c r="B250" s="5">
        <v>42537</v>
      </c>
      <c r="C250" s="4" t="s">
        <v>2158</v>
      </c>
      <c r="D250" s="4" t="s">
        <v>2159</v>
      </c>
      <c r="E250" s="4" t="s">
        <v>2203</v>
      </c>
      <c r="F250" s="4" t="s">
        <v>2368</v>
      </c>
    </row>
    <row r="251" spans="1:6">
      <c r="A251" s="4" t="s">
        <v>2344</v>
      </c>
      <c r="B251" s="5">
        <v>42522</v>
      </c>
      <c r="C251" s="4" t="s">
        <v>2161</v>
      </c>
      <c r="D251" s="4" t="s">
        <v>2162</v>
      </c>
      <c r="E251" s="4" t="s">
        <v>2204</v>
      </c>
      <c r="F251" s="4" t="s">
        <v>2205</v>
      </c>
    </row>
    <row r="252" spans="1:6">
      <c r="A252" s="4" t="s">
        <v>2344</v>
      </c>
      <c r="B252" s="5">
        <v>42522</v>
      </c>
      <c r="C252" s="4" t="s">
        <v>2164</v>
      </c>
      <c r="D252" s="4" t="s">
        <v>2165</v>
      </c>
      <c r="E252" s="4" t="s">
        <v>2206</v>
      </c>
      <c r="F252" s="4" t="s">
        <v>2207</v>
      </c>
    </row>
    <row r="253" spans="1:6">
      <c r="A253" s="4" t="s">
        <v>1431</v>
      </c>
      <c r="B253" s="5">
        <v>42713</v>
      </c>
      <c r="C253" s="4" t="s">
        <v>1430</v>
      </c>
      <c r="D253" s="4" t="s">
        <v>1432</v>
      </c>
      <c r="E253" s="4" t="s">
        <v>1922</v>
      </c>
      <c r="F253" s="4" t="s">
        <v>1923</v>
      </c>
    </row>
    <row r="254" spans="1:6">
      <c r="A254" s="4" t="s">
        <v>1431</v>
      </c>
      <c r="B254" s="5">
        <v>42706</v>
      </c>
      <c r="C254" s="4" t="s">
        <v>1474</v>
      </c>
      <c r="D254" s="4" t="s">
        <v>1432</v>
      </c>
      <c r="E254" s="4" t="s">
        <v>1922</v>
      </c>
      <c r="F254" s="4" t="s">
        <v>1924</v>
      </c>
    </row>
    <row r="255" spans="1:6">
      <c r="A255" s="4" t="s">
        <v>1431</v>
      </c>
      <c r="B255" s="5">
        <v>42676</v>
      </c>
      <c r="C255" s="4" t="s">
        <v>1660</v>
      </c>
      <c r="D255" s="4" t="s">
        <v>1432</v>
      </c>
      <c r="E255" s="4" t="s">
        <v>1922</v>
      </c>
      <c r="F255" s="4" t="s">
        <v>1925</v>
      </c>
    </row>
    <row r="256" spans="1:6">
      <c r="A256" s="4" t="s">
        <v>2386</v>
      </c>
      <c r="B256" s="5">
        <v>42739</v>
      </c>
      <c r="C256" s="4" t="s">
        <v>1250</v>
      </c>
      <c r="D256" s="4" t="s">
        <v>1251</v>
      </c>
      <c r="E256" s="4" t="s">
        <v>1926</v>
      </c>
      <c r="F256" s="4" t="s">
        <v>1927</v>
      </c>
    </row>
    <row r="257" spans="1:6">
      <c r="A257" s="4" t="s">
        <v>2386</v>
      </c>
      <c r="B257" s="5">
        <v>42739</v>
      </c>
      <c r="C257" s="4" t="s">
        <v>1252</v>
      </c>
      <c r="D257" s="4" t="s">
        <v>1253</v>
      </c>
      <c r="E257" s="4" t="s">
        <v>1928</v>
      </c>
      <c r="F257" s="4" t="s">
        <v>1929</v>
      </c>
    </row>
    <row r="258" spans="1:6">
      <c r="A258" s="4" t="s">
        <v>2386</v>
      </c>
      <c r="B258" s="5">
        <v>42739</v>
      </c>
      <c r="C258" s="4" t="s">
        <v>1255</v>
      </c>
      <c r="D258" s="4" t="s">
        <v>1256</v>
      </c>
      <c r="E258" s="4" t="s">
        <v>1930</v>
      </c>
      <c r="F258" s="4" t="s">
        <v>1931</v>
      </c>
    </row>
    <row r="259" spans="1:6">
      <c r="A259" s="4" t="s">
        <v>2386</v>
      </c>
      <c r="B259" s="5">
        <v>42727</v>
      </c>
      <c r="C259" s="4" t="s">
        <v>1336</v>
      </c>
      <c r="D259" s="4" t="s">
        <v>1337</v>
      </c>
      <c r="E259" s="4" t="s">
        <v>1932</v>
      </c>
      <c r="F259" s="4" t="s">
        <v>1933</v>
      </c>
    </row>
    <row r="260" spans="1:6">
      <c r="A260" s="4" t="s">
        <v>2386</v>
      </c>
      <c r="B260" s="5">
        <v>42716</v>
      </c>
      <c r="C260" s="4" t="s">
        <v>1412</v>
      </c>
      <c r="D260" s="4" t="s">
        <v>1413</v>
      </c>
      <c r="E260" s="4" t="s">
        <v>1934</v>
      </c>
      <c r="F260" s="4" t="s">
        <v>1935</v>
      </c>
    </row>
    <row r="261" spans="1:6">
      <c r="A261" s="4" t="s">
        <v>2386</v>
      </c>
      <c r="B261" s="5">
        <v>42709</v>
      </c>
      <c r="C261" s="4" t="s">
        <v>1465</v>
      </c>
      <c r="D261" s="4" t="s">
        <v>1466</v>
      </c>
      <c r="E261" s="4" t="s">
        <v>1936</v>
      </c>
      <c r="F261" s="4" t="s">
        <v>1937</v>
      </c>
    </row>
    <row r="262" spans="1:6">
      <c r="A262" s="4" t="s">
        <v>2386</v>
      </c>
      <c r="B262" s="5">
        <v>42699</v>
      </c>
      <c r="C262" s="4" t="s">
        <v>1558</v>
      </c>
      <c r="D262" s="4" t="s">
        <v>1559</v>
      </c>
      <c r="E262" s="4" t="s">
        <v>1938</v>
      </c>
      <c r="F262" s="4" t="s">
        <v>1939</v>
      </c>
    </row>
    <row r="263" spans="1:6">
      <c r="A263" s="4" t="s">
        <v>2386</v>
      </c>
      <c r="B263" s="5">
        <v>42689</v>
      </c>
      <c r="C263" s="4" t="s">
        <v>1598</v>
      </c>
      <c r="D263" s="4" t="s">
        <v>1940</v>
      </c>
      <c r="E263" s="4" t="s">
        <v>1941</v>
      </c>
      <c r="F263" s="4" t="s">
        <v>1942</v>
      </c>
    </row>
    <row r="264" spans="1:6">
      <c r="A264" s="4" t="s">
        <v>2386</v>
      </c>
      <c r="B264" s="5">
        <v>42687</v>
      </c>
      <c r="C264" s="4" t="s">
        <v>1613</v>
      </c>
      <c r="D264" s="4" t="s">
        <v>1614</v>
      </c>
      <c r="E264" s="4" t="s">
        <v>1943</v>
      </c>
      <c r="F264" s="4" t="s">
        <v>1944</v>
      </c>
    </row>
    <row r="265" spans="1:6">
      <c r="A265" s="4" t="s">
        <v>2386</v>
      </c>
      <c r="B265" s="5">
        <v>42687</v>
      </c>
      <c r="C265" s="4" t="s">
        <v>1616</v>
      </c>
      <c r="D265" s="4" t="s">
        <v>1617</v>
      </c>
      <c r="E265" s="4" t="s">
        <v>1945</v>
      </c>
      <c r="F265" s="4" t="s">
        <v>1944</v>
      </c>
    </row>
    <row r="266" spans="1:6">
      <c r="A266" s="4" t="s">
        <v>2386</v>
      </c>
      <c r="B266" s="5">
        <v>42681</v>
      </c>
      <c r="C266" s="4" t="s">
        <v>1648</v>
      </c>
      <c r="D266" s="4" t="s">
        <v>1559</v>
      </c>
      <c r="E266" s="4" t="s">
        <v>1938</v>
      </c>
      <c r="F266" s="4" t="s">
        <v>1946</v>
      </c>
    </row>
    <row r="267" spans="1:6">
      <c r="A267" s="4" t="s">
        <v>2386</v>
      </c>
      <c r="B267" s="5">
        <v>42593</v>
      </c>
      <c r="C267" s="4" t="s">
        <v>176</v>
      </c>
      <c r="D267" s="4" t="s">
        <v>177</v>
      </c>
      <c r="E267" s="4" t="s">
        <v>506</v>
      </c>
      <c r="F267" s="4" t="s">
        <v>2368</v>
      </c>
    </row>
    <row r="268" spans="1:6">
      <c r="A268" s="4" t="s">
        <v>2386</v>
      </c>
      <c r="B268" s="5">
        <v>42590</v>
      </c>
      <c r="C268" s="4" t="s">
        <v>174</v>
      </c>
      <c r="D268" s="4" t="s">
        <v>175</v>
      </c>
      <c r="E268" s="4" t="s">
        <v>505</v>
      </c>
      <c r="F268" s="4" t="s">
        <v>504</v>
      </c>
    </row>
    <row r="269" spans="1:6">
      <c r="A269" s="4" t="s">
        <v>179</v>
      </c>
      <c r="B269" s="5">
        <v>42632</v>
      </c>
      <c r="C269" s="4" t="s">
        <v>178</v>
      </c>
      <c r="D269" s="4" t="s">
        <v>180</v>
      </c>
      <c r="E269" s="4" t="s">
        <v>507</v>
      </c>
      <c r="F269" s="4" t="s">
        <v>508</v>
      </c>
    </row>
    <row r="270" spans="1:6">
      <c r="A270" s="4" t="s">
        <v>2397</v>
      </c>
      <c r="B270" s="5">
        <v>42731</v>
      </c>
      <c r="C270" s="4" t="s">
        <v>1327</v>
      </c>
      <c r="D270" s="4" t="s">
        <v>509</v>
      </c>
      <c r="E270" s="4" t="s">
        <v>510</v>
      </c>
      <c r="F270" s="4" t="s">
        <v>1947</v>
      </c>
    </row>
    <row r="271" spans="1:6">
      <c r="A271" s="4" t="s">
        <v>2397</v>
      </c>
      <c r="B271" s="5">
        <v>42652</v>
      </c>
      <c r="C271" s="4" t="s">
        <v>182</v>
      </c>
      <c r="D271" s="4" t="s">
        <v>509</v>
      </c>
      <c r="E271" s="4" t="s">
        <v>510</v>
      </c>
      <c r="F271" s="4" t="s">
        <v>511</v>
      </c>
    </row>
    <row r="272" spans="1:6">
      <c r="A272" s="4" t="s">
        <v>184</v>
      </c>
      <c r="B272" s="5">
        <v>42719</v>
      </c>
      <c r="C272" s="4" t="s">
        <v>1396</v>
      </c>
      <c r="D272" s="4" t="s">
        <v>186</v>
      </c>
      <c r="E272" s="4" t="s">
        <v>513</v>
      </c>
      <c r="F272" s="4" t="s">
        <v>1948</v>
      </c>
    </row>
    <row r="273" spans="1:6">
      <c r="A273" s="4" t="s">
        <v>184</v>
      </c>
      <c r="B273" s="5">
        <v>42675</v>
      </c>
      <c r="C273" s="4" t="s">
        <v>1668</v>
      </c>
      <c r="D273" s="4" t="s">
        <v>185</v>
      </c>
      <c r="E273" s="4" t="s">
        <v>512</v>
      </c>
      <c r="F273" s="4" t="s">
        <v>1875</v>
      </c>
    </row>
    <row r="274" spans="1:6">
      <c r="A274" s="4" t="s">
        <v>1701</v>
      </c>
      <c r="B274" s="5">
        <v>42667</v>
      </c>
      <c r="C274" s="4" t="s">
        <v>1700</v>
      </c>
      <c r="D274" s="4" t="s">
        <v>1949</v>
      </c>
      <c r="E274" s="4" t="s">
        <v>1950</v>
      </c>
      <c r="F274" s="4" t="s">
        <v>1951</v>
      </c>
    </row>
    <row r="275" spans="1:6">
      <c r="A275" s="4" t="s">
        <v>189</v>
      </c>
      <c r="B275" s="5">
        <v>42605</v>
      </c>
      <c r="C275" s="4" t="s">
        <v>188</v>
      </c>
      <c r="D275" s="4" t="s">
        <v>187</v>
      </c>
      <c r="E275" s="4" t="s">
        <v>514</v>
      </c>
      <c r="F275" s="4" t="s">
        <v>515</v>
      </c>
    </row>
    <row r="276" spans="1:6">
      <c r="A276" s="4" t="s">
        <v>190</v>
      </c>
      <c r="B276" s="5">
        <v>42702</v>
      </c>
      <c r="C276" s="4" t="s">
        <v>1544</v>
      </c>
      <c r="D276" s="4" t="s">
        <v>191</v>
      </c>
      <c r="E276" s="4" t="s">
        <v>516</v>
      </c>
      <c r="F276" s="4" t="s">
        <v>1952</v>
      </c>
    </row>
    <row r="277" spans="1:6">
      <c r="A277" s="4" t="s">
        <v>2167</v>
      </c>
      <c r="B277" s="5">
        <v>42739</v>
      </c>
      <c r="C277" s="4" t="s">
        <v>1242</v>
      </c>
      <c r="D277" s="4" t="s">
        <v>2331</v>
      </c>
      <c r="E277" s="4" t="s">
        <v>2208</v>
      </c>
      <c r="F277" s="4" t="s">
        <v>1953</v>
      </c>
    </row>
    <row r="278" spans="1:6">
      <c r="A278" s="4" t="s">
        <v>2309</v>
      </c>
      <c r="B278" s="5">
        <v>42732</v>
      </c>
      <c r="C278" s="4" t="s">
        <v>1302</v>
      </c>
      <c r="D278" s="4" t="s">
        <v>1303</v>
      </c>
      <c r="E278" s="4" t="s">
        <v>1954</v>
      </c>
      <c r="F278" s="4" t="s">
        <v>1955</v>
      </c>
    </row>
    <row r="279" spans="1:6">
      <c r="A279" s="4" t="s">
        <v>2309</v>
      </c>
      <c r="B279" s="5">
        <v>42716</v>
      </c>
      <c r="C279" s="4" t="s">
        <v>1415</v>
      </c>
      <c r="D279" s="4" t="s">
        <v>1416</v>
      </c>
      <c r="E279" s="4" t="s">
        <v>1956</v>
      </c>
      <c r="F279" s="4" t="s">
        <v>1957</v>
      </c>
    </row>
    <row r="280" spans="1:6">
      <c r="A280" s="4" t="s">
        <v>2309</v>
      </c>
      <c r="B280" s="5">
        <v>42709</v>
      </c>
      <c r="C280" s="4" t="s">
        <v>1460</v>
      </c>
      <c r="D280" s="4" t="s">
        <v>1461</v>
      </c>
      <c r="E280" s="4" t="s">
        <v>1958</v>
      </c>
      <c r="F280" s="4" t="s">
        <v>1959</v>
      </c>
    </row>
    <row r="281" spans="1:6">
      <c r="A281" s="4" t="s">
        <v>2309</v>
      </c>
      <c r="B281" s="5">
        <v>42699</v>
      </c>
      <c r="C281" s="4" t="s">
        <v>1555</v>
      </c>
      <c r="D281" s="4" t="s">
        <v>1556</v>
      </c>
      <c r="E281" s="4" t="s">
        <v>1960</v>
      </c>
      <c r="F281" s="4" t="s">
        <v>1961</v>
      </c>
    </row>
    <row r="282" spans="1:6">
      <c r="A282" s="4" t="s">
        <v>2360</v>
      </c>
      <c r="B282" s="5">
        <v>42705</v>
      </c>
      <c r="C282" s="4" t="s">
        <v>1482</v>
      </c>
      <c r="D282" s="4" t="s">
        <v>2331</v>
      </c>
      <c r="E282" s="4" t="s">
        <v>1962</v>
      </c>
      <c r="F282" s="4" t="s">
        <v>1963</v>
      </c>
    </row>
    <row r="283" spans="1:6">
      <c r="A283" s="4" t="s">
        <v>2360</v>
      </c>
      <c r="B283" s="5">
        <v>42674</v>
      </c>
      <c r="C283" s="4" t="s">
        <v>1671</v>
      </c>
      <c r="D283" s="4" t="s">
        <v>2331</v>
      </c>
      <c r="E283" s="4" t="s">
        <v>1962</v>
      </c>
      <c r="F283" s="4" t="s">
        <v>1964</v>
      </c>
    </row>
    <row r="284" spans="1:6">
      <c r="A284" s="4" t="s">
        <v>2360</v>
      </c>
      <c r="B284" s="5">
        <v>42508</v>
      </c>
      <c r="C284" s="4" t="s">
        <v>2252</v>
      </c>
      <c r="D284" s="4" t="s">
        <v>2331</v>
      </c>
      <c r="E284" s="4" t="s">
        <v>2266</v>
      </c>
      <c r="F284" s="4" t="s">
        <v>2267</v>
      </c>
    </row>
    <row r="285" spans="1:6">
      <c r="A285" s="4" t="s">
        <v>1663</v>
      </c>
      <c r="B285" s="5">
        <v>42676</v>
      </c>
      <c r="C285" s="4" t="s">
        <v>1662</v>
      </c>
      <c r="D285" s="4" t="s">
        <v>1664</v>
      </c>
      <c r="E285" s="4" t="s">
        <v>1965</v>
      </c>
      <c r="F285" s="4" t="s">
        <v>1966</v>
      </c>
    </row>
    <row r="286" spans="1:6">
      <c r="A286" s="4" t="s">
        <v>2248</v>
      </c>
      <c r="B286" s="5">
        <v>42613</v>
      </c>
      <c r="C286" s="4" t="s">
        <v>192</v>
      </c>
      <c r="D286" s="4" t="s">
        <v>2247</v>
      </c>
      <c r="E286" s="4" t="s">
        <v>2268</v>
      </c>
      <c r="F286" s="4" t="s">
        <v>517</v>
      </c>
    </row>
    <row r="287" spans="1:6">
      <c r="A287" s="4" t="s">
        <v>1549</v>
      </c>
      <c r="B287" s="5">
        <v>42702</v>
      </c>
      <c r="C287" s="4" t="s">
        <v>1548</v>
      </c>
      <c r="D287" s="4" t="s">
        <v>2331</v>
      </c>
      <c r="E287" s="4" t="s">
        <v>1967</v>
      </c>
      <c r="F287" s="4" t="s">
        <v>1968</v>
      </c>
    </row>
    <row r="288" spans="1:6">
      <c r="A288" s="4" t="s">
        <v>1381</v>
      </c>
      <c r="B288" s="5">
        <v>42723</v>
      </c>
      <c r="C288" s="4" t="s">
        <v>1380</v>
      </c>
      <c r="D288" s="4" t="s">
        <v>1382</v>
      </c>
      <c r="E288" s="4" t="s">
        <v>374</v>
      </c>
      <c r="F288" s="4" t="s">
        <v>1969</v>
      </c>
    </row>
    <row r="289" spans="1:6">
      <c r="A289" s="4" t="s">
        <v>2293</v>
      </c>
      <c r="B289" s="5">
        <v>42739</v>
      </c>
      <c r="C289" s="4" t="s">
        <v>1246</v>
      </c>
      <c r="D289" s="4" t="s">
        <v>2169</v>
      </c>
      <c r="E289" s="4" t="s">
        <v>2209</v>
      </c>
      <c r="F289" s="4" t="s">
        <v>1970</v>
      </c>
    </row>
    <row r="290" spans="1:6">
      <c r="A290" s="4" t="s">
        <v>2293</v>
      </c>
      <c r="B290" s="5">
        <v>42738</v>
      </c>
      <c r="C290" s="4" t="s">
        <v>1259</v>
      </c>
      <c r="D290" s="4" t="s">
        <v>1260</v>
      </c>
      <c r="E290" s="4" t="s">
        <v>1971</v>
      </c>
      <c r="F290" s="4" t="s">
        <v>1802</v>
      </c>
    </row>
    <row r="291" spans="1:6">
      <c r="A291" s="4" t="s">
        <v>2293</v>
      </c>
      <c r="B291" s="5">
        <v>42731</v>
      </c>
      <c r="C291" s="4" t="s">
        <v>1318</v>
      </c>
      <c r="D291" s="4" t="s">
        <v>199</v>
      </c>
      <c r="E291" s="4" t="s">
        <v>522</v>
      </c>
      <c r="F291" s="4" t="s">
        <v>1816</v>
      </c>
    </row>
    <row r="292" spans="1:6">
      <c r="A292" s="4" t="s">
        <v>2293</v>
      </c>
      <c r="B292" s="5">
        <v>42731</v>
      </c>
      <c r="C292" s="4" t="s">
        <v>1320</v>
      </c>
      <c r="D292" s="4" t="s">
        <v>1321</v>
      </c>
      <c r="E292" s="4" t="s">
        <v>1972</v>
      </c>
      <c r="F292" s="4" t="s">
        <v>1973</v>
      </c>
    </row>
    <row r="293" spans="1:6">
      <c r="A293" s="4" t="s">
        <v>2293</v>
      </c>
      <c r="B293" s="5">
        <v>42723</v>
      </c>
      <c r="C293" s="4" t="s">
        <v>1367</v>
      </c>
      <c r="D293" s="4" t="s">
        <v>196</v>
      </c>
      <c r="E293" s="4" t="s">
        <v>520</v>
      </c>
      <c r="F293" s="4" t="s">
        <v>1974</v>
      </c>
    </row>
    <row r="294" spans="1:6">
      <c r="A294" s="4" t="s">
        <v>2293</v>
      </c>
      <c r="B294" s="5">
        <v>42720</v>
      </c>
      <c r="C294" s="4" t="s">
        <v>1383</v>
      </c>
      <c r="D294" s="4" t="s">
        <v>289</v>
      </c>
      <c r="E294" s="4" t="s">
        <v>539</v>
      </c>
      <c r="F294" s="4" t="s">
        <v>1975</v>
      </c>
    </row>
    <row r="295" spans="1:6">
      <c r="A295" s="4" t="s">
        <v>2293</v>
      </c>
      <c r="B295" s="5">
        <v>42718</v>
      </c>
      <c r="C295" s="4" t="s">
        <v>1397</v>
      </c>
      <c r="D295" s="4" t="s">
        <v>542</v>
      </c>
      <c r="E295" s="4" t="s">
        <v>543</v>
      </c>
      <c r="F295" s="4" t="s">
        <v>1976</v>
      </c>
    </row>
    <row r="296" spans="1:6">
      <c r="A296" s="4" t="s">
        <v>2293</v>
      </c>
      <c r="B296" s="5">
        <v>42710</v>
      </c>
      <c r="C296" s="4" t="s">
        <v>1453</v>
      </c>
      <c r="D296" s="4" t="s">
        <v>2169</v>
      </c>
      <c r="E296" s="4" t="s">
        <v>2209</v>
      </c>
      <c r="F296" s="4" t="s">
        <v>1977</v>
      </c>
    </row>
    <row r="297" spans="1:6">
      <c r="A297" s="4" t="s">
        <v>2293</v>
      </c>
      <c r="B297" s="5">
        <v>42709</v>
      </c>
      <c r="C297" s="4" t="s">
        <v>1468</v>
      </c>
      <c r="D297" s="4" t="s">
        <v>281</v>
      </c>
      <c r="E297" s="4" t="s">
        <v>533</v>
      </c>
      <c r="F297" s="4" t="s">
        <v>1775</v>
      </c>
    </row>
    <row r="298" spans="1:6">
      <c r="A298" s="4" t="s">
        <v>2293</v>
      </c>
      <c r="B298" s="5">
        <v>42676</v>
      </c>
      <c r="C298" s="4" t="s">
        <v>1661</v>
      </c>
      <c r="D298" s="4" t="s">
        <v>526</v>
      </c>
      <c r="E298" s="4" t="s">
        <v>527</v>
      </c>
      <c r="F298" s="4" t="s">
        <v>1978</v>
      </c>
    </row>
    <row r="299" spans="1:6">
      <c r="A299" s="4" t="s">
        <v>2293</v>
      </c>
      <c r="B299" s="5">
        <v>42661</v>
      </c>
      <c r="C299" s="4" t="s">
        <v>295</v>
      </c>
      <c r="D299" s="4" t="s">
        <v>2246</v>
      </c>
      <c r="E299" s="4" t="s">
        <v>2270</v>
      </c>
      <c r="F299" s="4" t="s">
        <v>544</v>
      </c>
    </row>
    <row r="300" spans="1:6">
      <c r="A300" s="4" t="s">
        <v>2293</v>
      </c>
      <c r="B300" s="5">
        <v>42661</v>
      </c>
      <c r="C300" s="4" t="s">
        <v>294</v>
      </c>
      <c r="D300" s="4" t="s">
        <v>2243</v>
      </c>
      <c r="E300" s="4" t="s">
        <v>2269</v>
      </c>
      <c r="F300" s="4" t="s">
        <v>544</v>
      </c>
    </row>
    <row r="301" spans="1:6">
      <c r="A301" s="4" t="s">
        <v>2293</v>
      </c>
      <c r="B301" s="5">
        <v>42657</v>
      </c>
      <c r="C301" s="4" t="s">
        <v>292</v>
      </c>
      <c r="D301" s="4" t="s">
        <v>542</v>
      </c>
      <c r="E301" s="4" t="s">
        <v>543</v>
      </c>
      <c r="F301" s="4" t="s">
        <v>540</v>
      </c>
    </row>
    <row r="302" spans="1:6">
      <c r="A302" s="4" t="s">
        <v>2293</v>
      </c>
      <c r="B302" s="5">
        <v>42657</v>
      </c>
      <c r="C302" s="4" t="s">
        <v>291</v>
      </c>
      <c r="D302" s="4" t="s">
        <v>202</v>
      </c>
      <c r="E302" s="4" t="s">
        <v>524</v>
      </c>
      <c r="F302" s="4" t="s">
        <v>541</v>
      </c>
    </row>
    <row r="303" spans="1:6">
      <c r="A303" s="4" t="s">
        <v>2293</v>
      </c>
      <c r="B303" s="5">
        <v>42657</v>
      </c>
      <c r="C303" s="4" t="s">
        <v>288</v>
      </c>
      <c r="D303" s="4" t="s">
        <v>289</v>
      </c>
      <c r="E303" s="4" t="s">
        <v>539</v>
      </c>
      <c r="F303" s="4" t="s">
        <v>540</v>
      </c>
    </row>
    <row r="304" spans="1:6">
      <c r="A304" s="4" t="s">
        <v>2293</v>
      </c>
      <c r="B304" s="5">
        <v>42655</v>
      </c>
      <c r="C304" s="4" t="s">
        <v>286</v>
      </c>
      <c r="D304" s="4" t="s">
        <v>287</v>
      </c>
      <c r="E304" s="4" t="s">
        <v>537</v>
      </c>
      <c r="F304" s="4" t="s">
        <v>538</v>
      </c>
    </row>
    <row r="305" spans="1:6">
      <c r="A305" s="4" t="s">
        <v>2293</v>
      </c>
      <c r="B305" s="5">
        <v>42652</v>
      </c>
      <c r="C305" s="4" t="s">
        <v>283</v>
      </c>
      <c r="D305" s="4" t="s">
        <v>284</v>
      </c>
      <c r="E305" s="4" t="s">
        <v>535</v>
      </c>
      <c r="F305" s="4" t="s">
        <v>536</v>
      </c>
    </row>
    <row r="306" spans="1:6">
      <c r="A306" s="4" t="s">
        <v>2293</v>
      </c>
      <c r="B306" s="5">
        <v>42651</v>
      </c>
      <c r="C306" s="4" t="s">
        <v>280</v>
      </c>
      <c r="D306" s="4" t="s">
        <v>281</v>
      </c>
      <c r="E306" s="4" t="s">
        <v>533</v>
      </c>
      <c r="F306" s="4" t="s">
        <v>534</v>
      </c>
    </row>
    <row r="307" spans="1:6">
      <c r="A307" s="4" t="s">
        <v>2293</v>
      </c>
      <c r="B307" s="5">
        <v>42642</v>
      </c>
      <c r="C307" s="4" t="s">
        <v>279</v>
      </c>
      <c r="D307" s="4" t="s">
        <v>196</v>
      </c>
      <c r="E307" s="4" t="s">
        <v>520</v>
      </c>
      <c r="F307" s="4" t="s">
        <v>532</v>
      </c>
    </row>
    <row r="308" spans="1:6">
      <c r="A308" s="4" t="s">
        <v>2293</v>
      </c>
      <c r="B308" s="5">
        <v>42632</v>
      </c>
      <c r="C308" s="4" t="s">
        <v>209</v>
      </c>
      <c r="D308" s="4" t="s">
        <v>278</v>
      </c>
      <c r="E308" s="4" t="s">
        <v>530</v>
      </c>
      <c r="F308" s="4" t="s">
        <v>531</v>
      </c>
    </row>
    <row r="309" spans="1:6">
      <c r="A309" s="4" t="s">
        <v>2293</v>
      </c>
      <c r="B309" s="5">
        <v>42623</v>
      </c>
      <c r="C309" s="4" t="s">
        <v>206</v>
      </c>
      <c r="D309" s="4" t="s">
        <v>207</v>
      </c>
      <c r="E309" s="4" t="s">
        <v>528</v>
      </c>
      <c r="F309" s="4" t="s">
        <v>529</v>
      </c>
    </row>
    <row r="310" spans="1:6">
      <c r="A310" s="4" t="s">
        <v>2293</v>
      </c>
      <c r="B310" s="5">
        <v>42613</v>
      </c>
      <c r="C310" s="4" t="s">
        <v>204</v>
      </c>
      <c r="D310" s="4" t="s">
        <v>526</v>
      </c>
      <c r="E310" s="4" t="s">
        <v>527</v>
      </c>
      <c r="F310" s="4" t="s">
        <v>375</v>
      </c>
    </row>
    <row r="311" spans="1:6">
      <c r="A311" s="4" t="s">
        <v>2293</v>
      </c>
      <c r="B311" s="5">
        <v>42597</v>
      </c>
      <c r="C311" s="4" t="s">
        <v>201</v>
      </c>
      <c r="D311" s="4" t="s">
        <v>202</v>
      </c>
      <c r="E311" s="4" t="s">
        <v>524</v>
      </c>
      <c r="F311" s="4" t="s">
        <v>525</v>
      </c>
    </row>
    <row r="312" spans="1:6">
      <c r="A312" s="4" t="s">
        <v>2293</v>
      </c>
      <c r="B312" s="5">
        <v>42594</v>
      </c>
      <c r="C312" s="4" t="s">
        <v>198</v>
      </c>
      <c r="D312" s="4" t="s">
        <v>199</v>
      </c>
      <c r="E312" s="4" t="s">
        <v>522</v>
      </c>
      <c r="F312" s="4" t="s">
        <v>523</v>
      </c>
    </row>
    <row r="313" spans="1:6">
      <c r="A313" s="4" t="s">
        <v>2293</v>
      </c>
      <c r="B313" s="5">
        <v>42578</v>
      </c>
      <c r="C313" s="4" t="s">
        <v>195</v>
      </c>
      <c r="D313" s="4" t="s">
        <v>196</v>
      </c>
      <c r="E313" s="4" t="s">
        <v>520</v>
      </c>
      <c r="F313" s="4" t="s">
        <v>521</v>
      </c>
    </row>
    <row r="314" spans="1:6">
      <c r="A314" s="4" t="s">
        <v>2293</v>
      </c>
      <c r="B314" s="5">
        <v>42563</v>
      </c>
      <c r="C314" s="4" t="s">
        <v>193</v>
      </c>
      <c r="D314" s="4" t="s">
        <v>194</v>
      </c>
      <c r="E314" s="4" t="s">
        <v>518</v>
      </c>
      <c r="F314" s="4" t="s">
        <v>519</v>
      </c>
    </row>
    <row r="315" spans="1:6">
      <c r="A315" s="4" t="s">
        <v>2293</v>
      </c>
      <c r="B315" s="5">
        <v>42520</v>
      </c>
      <c r="C315" s="4" t="s">
        <v>2168</v>
      </c>
      <c r="D315" s="4" t="s">
        <v>2169</v>
      </c>
      <c r="E315" s="4" t="s">
        <v>2209</v>
      </c>
      <c r="F315" s="4" t="s">
        <v>2210</v>
      </c>
    </row>
    <row r="316" spans="1:6">
      <c r="A316" s="4" t="s">
        <v>2216</v>
      </c>
      <c r="B316" s="5">
        <v>42698</v>
      </c>
      <c r="C316" s="4" t="s">
        <v>1570</v>
      </c>
      <c r="D316" s="4" t="s">
        <v>1979</v>
      </c>
      <c r="E316" s="4" t="s">
        <v>1980</v>
      </c>
      <c r="F316" s="4" t="s">
        <v>1981</v>
      </c>
    </row>
    <row r="317" spans="1:6">
      <c r="A317" s="4" t="s">
        <v>2216</v>
      </c>
      <c r="B317" s="5">
        <v>42682</v>
      </c>
      <c r="C317" s="4" t="s">
        <v>1636</v>
      </c>
      <c r="D317" s="4" t="s">
        <v>2129</v>
      </c>
      <c r="E317" s="4" t="s">
        <v>2130</v>
      </c>
      <c r="F317" s="4" t="s">
        <v>1982</v>
      </c>
    </row>
    <row r="318" spans="1:6">
      <c r="A318" s="4" t="s">
        <v>2216</v>
      </c>
      <c r="B318" s="5">
        <v>42651</v>
      </c>
      <c r="C318" s="4" t="s">
        <v>297</v>
      </c>
      <c r="D318" s="4" t="s">
        <v>2129</v>
      </c>
      <c r="E318" s="4" t="s">
        <v>2130</v>
      </c>
      <c r="F318" s="4" t="s">
        <v>546</v>
      </c>
    </row>
    <row r="319" spans="1:6">
      <c r="A319" s="4" t="s">
        <v>2216</v>
      </c>
      <c r="B319" s="5">
        <v>42587</v>
      </c>
      <c r="C319" s="4" t="s">
        <v>296</v>
      </c>
      <c r="D319" s="4" t="s">
        <v>2129</v>
      </c>
      <c r="E319" s="4" t="s">
        <v>2130</v>
      </c>
      <c r="F319" s="4" t="s">
        <v>545</v>
      </c>
    </row>
    <row r="320" spans="1:6">
      <c r="A320" s="4" t="s">
        <v>2217</v>
      </c>
      <c r="B320" s="5">
        <v>42675</v>
      </c>
      <c r="C320" s="4" t="s">
        <v>1669</v>
      </c>
      <c r="D320" s="4" t="s">
        <v>1670</v>
      </c>
      <c r="E320" s="4" t="s">
        <v>548</v>
      </c>
      <c r="F320" s="4" t="s">
        <v>1983</v>
      </c>
    </row>
    <row r="321" spans="1:6">
      <c r="A321" s="4" t="s">
        <v>2217</v>
      </c>
      <c r="B321" s="5">
        <v>42671</v>
      </c>
      <c r="C321" s="4" t="s">
        <v>1676</v>
      </c>
      <c r="D321" s="4" t="s">
        <v>298</v>
      </c>
      <c r="E321" s="4" t="s">
        <v>547</v>
      </c>
      <c r="F321" s="4" t="s">
        <v>1984</v>
      </c>
    </row>
    <row r="322" spans="1:6">
      <c r="A322" s="4" t="s">
        <v>2217</v>
      </c>
      <c r="B322" s="5">
        <v>42670</v>
      </c>
      <c r="C322" s="4" t="s">
        <v>1682</v>
      </c>
      <c r="D322" s="4" t="s">
        <v>1985</v>
      </c>
      <c r="E322" s="4" t="s">
        <v>1986</v>
      </c>
      <c r="F322" s="4" t="s">
        <v>1987</v>
      </c>
    </row>
    <row r="323" spans="1:6">
      <c r="A323" s="4" t="s">
        <v>2217</v>
      </c>
      <c r="B323" s="5">
        <v>42651</v>
      </c>
      <c r="C323" s="4" t="s">
        <v>299</v>
      </c>
      <c r="D323" s="4" t="s">
        <v>1670</v>
      </c>
      <c r="E323" s="4" t="s">
        <v>548</v>
      </c>
      <c r="F323" s="4" t="s">
        <v>1197</v>
      </c>
    </row>
    <row r="324" spans="1:6">
      <c r="A324" s="4" t="s">
        <v>2218</v>
      </c>
      <c r="B324" s="5">
        <v>42740</v>
      </c>
      <c r="C324" s="4" t="s">
        <v>1238</v>
      </c>
      <c r="D324" s="4" t="s">
        <v>300</v>
      </c>
      <c r="E324" s="4" t="s">
        <v>1198</v>
      </c>
      <c r="F324" s="4" t="s">
        <v>1988</v>
      </c>
    </row>
    <row r="325" spans="1:6">
      <c r="A325" s="4" t="s">
        <v>2218</v>
      </c>
      <c r="B325" s="5">
        <v>42724</v>
      </c>
      <c r="C325" s="4" t="s">
        <v>1361</v>
      </c>
      <c r="D325" s="4" t="s">
        <v>1362</v>
      </c>
      <c r="E325" s="4" t="s">
        <v>1989</v>
      </c>
      <c r="F325" s="4" t="s">
        <v>1990</v>
      </c>
    </row>
    <row r="326" spans="1:6">
      <c r="A326" s="4" t="s">
        <v>2218</v>
      </c>
      <c r="B326" s="5">
        <v>42716</v>
      </c>
      <c r="C326" s="4" t="s">
        <v>1418</v>
      </c>
      <c r="D326" s="4" t="s">
        <v>1419</v>
      </c>
      <c r="E326" s="4" t="s">
        <v>1991</v>
      </c>
      <c r="F326" s="4" t="s">
        <v>1992</v>
      </c>
    </row>
    <row r="327" spans="1:6">
      <c r="A327" s="4" t="s">
        <v>2218</v>
      </c>
      <c r="B327" s="5">
        <v>42678</v>
      </c>
      <c r="C327" s="4" t="s">
        <v>1654</v>
      </c>
      <c r="D327" s="4" t="s">
        <v>1655</v>
      </c>
      <c r="E327" s="4" t="s">
        <v>1993</v>
      </c>
      <c r="F327" s="4" t="s">
        <v>1994</v>
      </c>
    </row>
    <row r="328" spans="1:6">
      <c r="A328" s="4" t="s">
        <v>2365</v>
      </c>
      <c r="B328" s="5">
        <v>42730</v>
      </c>
      <c r="C328" s="4" t="s">
        <v>1328</v>
      </c>
      <c r="D328" s="4" t="s">
        <v>1329</v>
      </c>
      <c r="E328" s="4" t="s">
        <v>1995</v>
      </c>
      <c r="F328" s="4" t="s">
        <v>1996</v>
      </c>
    </row>
    <row r="329" spans="1:6">
      <c r="A329" s="4" t="s">
        <v>2365</v>
      </c>
      <c r="B329" s="5">
        <v>42691</v>
      </c>
      <c r="C329" s="4" t="s">
        <v>1590</v>
      </c>
      <c r="D329" s="4" t="s">
        <v>1591</v>
      </c>
      <c r="E329" s="4" t="s">
        <v>1997</v>
      </c>
      <c r="F329" s="4" t="s">
        <v>1998</v>
      </c>
    </row>
    <row r="330" spans="1:6">
      <c r="A330" s="4" t="s">
        <v>2365</v>
      </c>
      <c r="B330" s="5">
        <v>42691</v>
      </c>
      <c r="C330" s="4" t="s">
        <v>1592</v>
      </c>
      <c r="D330" s="4" t="s">
        <v>1593</v>
      </c>
      <c r="E330" s="4" t="s">
        <v>1999</v>
      </c>
      <c r="F330" s="4" t="s">
        <v>1998</v>
      </c>
    </row>
    <row r="331" spans="1:6">
      <c r="A331" s="4" t="s">
        <v>2365</v>
      </c>
      <c r="B331" s="5">
        <v>42684</v>
      </c>
      <c r="C331" s="4" t="s">
        <v>1623</v>
      </c>
      <c r="D331" s="4" t="s">
        <v>302</v>
      </c>
      <c r="E331" s="4" t="s">
        <v>1199</v>
      </c>
      <c r="F331" s="4" t="s">
        <v>2000</v>
      </c>
    </row>
    <row r="332" spans="1:6">
      <c r="A332" s="4" t="s">
        <v>2365</v>
      </c>
      <c r="B332" s="5">
        <v>42657</v>
      </c>
      <c r="C332" s="4" t="s">
        <v>307</v>
      </c>
      <c r="D332" s="4" t="s">
        <v>2171</v>
      </c>
      <c r="E332" s="4" t="s">
        <v>2211</v>
      </c>
      <c r="F332" s="4" t="s">
        <v>1204</v>
      </c>
    </row>
    <row r="333" spans="1:6">
      <c r="A333" s="4" t="s">
        <v>2365</v>
      </c>
      <c r="B333" s="5">
        <v>42636</v>
      </c>
      <c r="C333" s="4" t="s">
        <v>305</v>
      </c>
      <c r="D333" s="4" t="s">
        <v>306</v>
      </c>
      <c r="E333" s="4" t="s">
        <v>1202</v>
      </c>
      <c r="F333" s="4" t="s">
        <v>1203</v>
      </c>
    </row>
    <row r="334" spans="1:6">
      <c r="A334" s="4" t="s">
        <v>2365</v>
      </c>
      <c r="B334" s="5">
        <v>42636</v>
      </c>
      <c r="C334" s="4" t="s">
        <v>303</v>
      </c>
      <c r="D334" s="4" t="s">
        <v>304</v>
      </c>
      <c r="E334" s="4" t="s">
        <v>1200</v>
      </c>
      <c r="F334" s="4" t="s">
        <v>1201</v>
      </c>
    </row>
    <row r="335" spans="1:6">
      <c r="A335" s="4" t="s">
        <v>1399</v>
      </c>
      <c r="B335" s="5">
        <v>42718</v>
      </c>
      <c r="C335" s="4" t="s">
        <v>1398</v>
      </c>
      <c r="D335" s="4">
        <v>0</v>
      </c>
      <c r="E335" s="4" t="s">
        <v>2001</v>
      </c>
      <c r="F335" s="4" t="s">
        <v>2002</v>
      </c>
    </row>
    <row r="336" spans="1:6">
      <c r="A336" s="4" t="s">
        <v>1399</v>
      </c>
      <c r="B336" s="5">
        <v>42718</v>
      </c>
      <c r="C336" s="4" t="s">
        <v>1401</v>
      </c>
      <c r="D336" s="4">
        <v>0</v>
      </c>
      <c r="E336" s="4" t="s">
        <v>2003</v>
      </c>
      <c r="F336" s="4" t="s">
        <v>2002</v>
      </c>
    </row>
    <row r="337" spans="1:6">
      <c r="A337" s="4" t="s">
        <v>2400</v>
      </c>
      <c r="B337" s="5">
        <v>42723</v>
      </c>
      <c r="C337" s="4" t="s">
        <v>1372</v>
      </c>
      <c r="D337" s="4" t="s">
        <v>1373</v>
      </c>
      <c r="E337" s="4" t="s">
        <v>2004</v>
      </c>
      <c r="F337" s="4" t="s">
        <v>2005</v>
      </c>
    </row>
    <row r="338" spans="1:6">
      <c r="A338" s="4" t="s">
        <v>2400</v>
      </c>
      <c r="B338" s="5">
        <v>42723</v>
      </c>
      <c r="C338" s="4" t="s">
        <v>1374</v>
      </c>
      <c r="D338" s="4" t="s">
        <v>1375</v>
      </c>
      <c r="E338" s="4" t="s">
        <v>2006</v>
      </c>
      <c r="F338" s="4" t="s">
        <v>2005</v>
      </c>
    </row>
    <row r="339" spans="1:6">
      <c r="A339" s="4" t="s">
        <v>2400</v>
      </c>
      <c r="B339" s="5">
        <v>42723</v>
      </c>
      <c r="C339" s="4" t="s">
        <v>1376</v>
      </c>
      <c r="D339" s="4" t="s">
        <v>1377</v>
      </c>
      <c r="E339" s="4" t="s">
        <v>2007</v>
      </c>
      <c r="F339" s="4" t="s">
        <v>2005</v>
      </c>
    </row>
    <row r="340" spans="1:6">
      <c r="A340" s="4" t="s">
        <v>2400</v>
      </c>
      <c r="B340" s="5">
        <v>42723</v>
      </c>
      <c r="C340" s="4" t="s">
        <v>1378</v>
      </c>
      <c r="D340" s="4" t="s">
        <v>1379</v>
      </c>
      <c r="E340" s="4" t="s">
        <v>2008</v>
      </c>
      <c r="F340" s="4" t="s">
        <v>2005</v>
      </c>
    </row>
    <row r="341" spans="1:6">
      <c r="A341" s="4" t="s">
        <v>2400</v>
      </c>
      <c r="B341" s="5">
        <v>42710</v>
      </c>
      <c r="C341" s="4" t="s">
        <v>1454</v>
      </c>
      <c r="D341" s="4" t="s">
        <v>1205</v>
      </c>
      <c r="E341" s="4" t="s">
        <v>1206</v>
      </c>
      <c r="F341" s="4" t="s">
        <v>2009</v>
      </c>
    </row>
    <row r="342" spans="1:6">
      <c r="A342" s="4" t="s">
        <v>2400</v>
      </c>
      <c r="B342" s="5">
        <v>42640</v>
      </c>
      <c r="C342" s="4" t="s">
        <v>308</v>
      </c>
      <c r="D342" s="4" t="s">
        <v>1205</v>
      </c>
      <c r="E342" s="4" t="s">
        <v>1206</v>
      </c>
      <c r="F342" s="4" t="s">
        <v>1207</v>
      </c>
    </row>
    <row r="343" spans="1:6">
      <c r="A343" s="4" t="s">
        <v>2173</v>
      </c>
      <c r="B343" s="5">
        <v>42718</v>
      </c>
      <c r="C343" s="4" t="s">
        <v>1403</v>
      </c>
      <c r="D343" s="4" t="s">
        <v>2174</v>
      </c>
      <c r="E343" s="4" t="s">
        <v>2212</v>
      </c>
      <c r="F343" s="4" t="s">
        <v>2010</v>
      </c>
    </row>
    <row r="344" spans="1:6">
      <c r="A344" s="4" t="s">
        <v>2173</v>
      </c>
      <c r="B344" s="5">
        <v>42611</v>
      </c>
      <c r="C344" s="4" t="s">
        <v>311</v>
      </c>
      <c r="D344" s="4" t="s">
        <v>312</v>
      </c>
      <c r="E344" s="4" t="s">
        <v>1208</v>
      </c>
      <c r="F344" s="4" t="s">
        <v>1209</v>
      </c>
    </row>
    <row r="345" spans="1:6">
      <c r="A345" s="4" t="s">
        <v>2173</v>
      </c>
      <c r="B345" s="5">
        <v>42550</v>
      </c>
      <c r="C345" s="4" t="s">
        <v>2172</v>
      </c>
      <c r="D345" s="4" t="s">
        <v>2174</v>
      </c>
      <c r="E345" s="4" t="s">
        <v>2212</v>
      </c>
      <c r="F345" s="4" t="s">
        <v>2213</v>
      </c>
    </row>
    <row r="346" spans="1:6">
      <c r="A346" s="4" t="s">
        <v>2219</v>
      </c>
      <c r="B346" s="5">
        <v>42726</v>
      </c>
      <c r="C346" s="4" t="s">
        <v>1347</v>
      </c>
      <c r="D346" s="4" t="s">
        <v>1348</v>
      </c>
      <c r="E346" s="4" t="s">
        <v>2011</v>
      </c>
      <c r="F346" s="4" t="s">
        <v>2012</v>
      </c>
    </row>
    <row r="347" spans="1:6">
      <c r="A347" s="4" t="s">
        <v>2219</v>
      </c>
      <c r="B347" s="5">
        <v>42698</v>
      </c>
      <c r="C347" s="4" t="s">
        <v>1568</v>
      </c>
      <c r="D347" s="4" t="s">
        <v>1569</v>
      </c>
      <c r="E347" s="4" t="s">
        <v>2013</v>
      </c>
      <c r="F347" s="4" t="s">
        <v>2014</v>
      </c>
    </row>
    <row r="348" spans="1:6">
      <c r="A348" s="4" t="s">
        <v>2224</v>
      </c>
      <c r="B348" s="5">
        <v>42682</v>
      </c>
      <c r="C348" s="4" t="s">
        <v>1637</v>
      </c>
      <c r="D348" s="4" t="s">
        <v>1638</v>
      </c>
      <c r="E348" s="4" t="s">
        <v>2015</v>
      </c>
      <c r="F348" s="4" t="s">
        <v>2016</v>
      </c>
    </row>
    <row r="349" spans="1:6">
      <c r="A349" s="4" t="s">
        <v>2224</v>
      </c>
      <c r="B349" s="5">
        <v>42681</v>
      </c>
      <c r="C349" s="4" t="s">
        <v>1641</v>
      </c>
      <c r="D349" s="4" t="s">
        <v>1642</v>
      </c>
      <c r="E349" s="4" t="s">
        <v>2017</v>
      </c>
      <c r="F349" s="4" t="s">
        <v>2018</v>
      </c>
    </row>
    <row r="350" spans="1:6">
      <c r="A350" s="4" t="s">
        <v>315</v>
      </c>
      <c r="B350" s="5">
        <v>42569</v>
      </c>
      <c r="C350" s="4" t="s">
        <v>314</v>
      </c>
      <c r="D350" s="4">
        <v>0</v>
      </c>
      <c r="E350" s="4" t="s">
        <v>1210</v>
      </c>
      <c r="F350" s="4" t="s">
        <v>1211</v>
      </c>
    </row>
    <row r="351" spans="1:6">
      <c r="A351" s="4" t="s">
        <v>2225</v>
      </c>
      <c r="B351" s="5">
        <v>42740</v>
      </c>
      <c r="C351" s="4" t="s">
        <v>1223</v>
      </c>
      <c r="D351" s="4" t="s">
        <v>2019</v>
      </c>
      <c r="E351" s="4" t="s">
        <v>2020</v>
      </c>
      <c r="F351" s="4" t="s">
        <v>2021</v>
      </c>
    </row>
    <row r="352" spans="1:6">
      <c r="A352" s="4" t="s">
        <v>2225</v>
      </c>
      <c r="B352" s="5">
        <v>42740</v>
      </c>
      <c r="C352" s="4" t="s">
        <v>1224</v>
      </c>
      <c r="D352" s="4" t="s">
        <v>2022</v>
      </c>
      <c r="E352" s="4" t="s">
        <v>2023</v>
      </c>
      <c r="F352" s="4" t="s">
        <v>2024</v>
      </c>
    </row>
    <row r="353" spans="1:6">
      <c r="A353" s="4" t="s">
        <v>2225</v>
      </c>
      <c r="B353" s="5">
        <v>42739</v>
      </c>
      <c r="C353" s="4" t="s">
        <v>1245</v>
      </c>
      <c r="D353" s="4" t="s">
        <v>2354</v>
      </c>
      <c r="E353" s="4" t="s">
        <v>2355</v>
      </c>
      <c r="F353" s="4" t="s">
        <v>2025</v>
      </c>
    </row>
    <row r="354" spans="1:6">
      <c r="A354" s="4" t="s">
        <v>2225</v>
      </c>
      <c r="B354" s="5">
        <v>42739</v>
      </c>
      <c r="C354" s="4" t="s">
        <v>1247</v>
      </c>
      <c r="D354" s="4" t="s">
        <v>1248</v>
      </c>
      <c r="E354" s="4" t="s">
        <v>2026</v>
      </c>
      <c r="F354" s="4" t="s">
        <v>2027</v>
      </c>
    </row>
    <row r="355" spans="1:6">
      <c r="A355" s="4" t="s">
        <v>2225</v>
      </c>
      <c r="B355" s="5">
        <v>42739</v>
      </c>
      <c r="C355" s="4" t="s">
        <v>1249</v>
      </c>
      <c r="D355" s="4" t="s">
        <v>2028</v>
      </c>
      <c r="E355" s="4" t="s">
        <v>2029</v>
      </c>
      <c r="F355" s="4" t="s">
        <v>2030</v>
      </c>
    </row>
    <row r="356" spans="1:6">
      <c r="A356" s="4" t="s">
        <v>2225</v>
      </c>
      <c r="B356" s="5">
        <v>42738</v>
      </c>
      <c r="C356" s="4" t="s">
        <v>1275</v>
      </c>
      <c r="D356" s="4" t="s">
        <v>2031</v>
      </c>
      <c r="E356" s="4" t="s">
        <v>2032</v>
      </c>
      <c r="F356" s="4" t="s">
        <v>2033</v>
      </c>
    </row>
    <row r="357" spans="1:6">
      <c r="A357" s="4" t="s">
        <v>2225</v>
      </c>
      <c r="B357" s="5">
        <v>42734</v>
      </c>
      <c r="C357" s="4" t="s">
        <v>1286</v>
      </c>
      <c r="D357" s="4" t="s">
        <v>1212</v>
      </c>
      <c r="E357" s="4" t="s">
        <v>1213</v>
      </c>
      <c r="F357" s="4" t="s">
        <v>2034</v>
      </c>
    </row>
    <row r="358" spans="1:6">
      <c r="A358" s="4" t="s">
        <v>2225</v>
      </c>
      <c r="B358" s="5">
        <v>42732</v>
      </c>
      <c r="C358" s="4" t="s">
        <v>1307</v>
      </c>
      <c r="D358" s="4" t="s">
        <v>1308</v>
      </c>
      <c r="E358" s="4" t="s">
        <v>2035</v>
      </c>
      <c r="F358" s="4" t="s">
        <v>2036</v>
      </c>
    </row>
    <row r="359" spans="1:6">
      <c r="A359" s="4" t="s">
        <v>2225</v>
      </c>
      <c r="B359" s="5">
        <v>42731</v>
      </c>
      <c r="C359" s="4" t="s">
        <v>1325</v>
      </c>
      <c r="D359" s="4" t="s">
        <v>2037</v>
      </c>
      <c r="E359" s="4" t="s">
        <v>2038</v>
      </c>
      <c r="F359" s="4" t="s">
        <v>2039</v>
      </c>
    </row>
    <row r="360" spans="1:6">
      <c r="A360" s="4" t="s">
        <v>2225</v>
      </c>
      <c r="B360" s="5">
        <v>42730</v>
      </c>
      <c r="C360" s="4" t="s">
        <v>1333</v>
      </c>
      <c r="D360" s="4" t="s">
        <v>2040</v>
      </c>
      <c r="E360" s="4" t="s">
        <v>2041</v>
      </c>
      <c r="F360" s="4" t="s">
        <v>2042</v>
      </c>
    </row>
    <row r="361" spans="1:6">
      <c r="A361" s="4" t="s">
        <v>2225</v>
      </c>
      <c r="B361" s="5">
        <v>42730</v>
      </c>
      <c r="C361" s="4" t="s">
        <v>1334</v>
      </c>
      <c r="D361" s="4" t="s">
        <v>1335</v>
      </c>
      <c r="E361" s="4" t="s">
        <v>2043</v>
      </c>
      <c r="F361" s="4" t="s">
        <v>2044</v>
      </c>
    </row>
    <row r="362" spans="1:6">
      <c r="A362" s="4" t="s">
        <v>2225</v>
      </c>
      <c r="B362" s="5">
        <v>42727</v>
      </c>
      <c r="C362" s="4" t="s">
        <v>1338</v>
      </c>
      <c r="D362" s="4" t="s">
        <v>1339</v>
      </c>
      <c r="E362" s="4" t="s">
        <v>2045</v>
      </c>
      <c r="F362" s="4" t="s">
        <v>2046</v>
      </c>
    </row>
    <row r="363" spans="1:6">
      <c r="A363" s="4" t="s">
        <v>2225</v>
      </c>
      <c r="B363" s="5">
        <v>42725</v>
      </c>
      <c r="C363" s="4" t="s">
        <v>1354</v>
      </c>
      <c r="D363" s="4" t="s">
        <v>316</v>
      </c>
      <c r="E363" s="4" t="s">
        <v>1217</v>
      </c>
      <c r="F363" s="4" t="s">
        <v>2047</v>
      </c>
    </row>
    <row r="364" spans="1:6">
      <c r="A364" s="4" t="s">
        <v>2225</v>
      </c>
      <c r="B364" s="5">
        <v>42725</v>
      </c>
      <c r="C364" s="4" t="s">
        <v>1356</v>
      </c>
      <c r="D364" s="4" t="s">
        <v>2048</v>
      </c>
      <c r="E364" s="4" t="s">
        <v>2049</v>
      </c>
      <c r="F364" s="4" t="s">
        <v>2050</v>
      </c>
    </row>
    <row r="365" spans="1:6">
      <c r="A365" s="4" t="s">
        <v>2225</v>
      </c>
      <c r="B365" s="5">
        <v>42723</v>
      </c>
      <c r="C365" s="4" t="s">
        <v>1368</v>
      </c>
      <c r="D365" s="4" t="s">
        <v>2051</v>
      </c>
      <c r="E365" s="4" t="s">
        <v>2052</v>
      </c>
      <c r="F365" s="4" t="s">
        <v>2053</v>
      </c>
    </row>
    <row r="366" spans="1:6">
      <c r="A366" s="4" t="s">
        <v>2225</v>
      </c>
      <c r="B366" s="5">
        <v>42723</v>
      </c>
      <c r="C366" s="4" t="s">
        <v>1369</v>
      </c>
      <c r="D366" s="4" t="s">
        <v>1215</v>
      </c>
      <c r="E366" s="4" t="s">
        <v>1216</v>
      </c>
      <c r="F366" s="4" t="s">
        <v>2053</v>
      </c>
    </row>
    <row r="367" spans="1:6">
      <c r="A367" s="4" t="s">
        <v>2225</v>
      </c>
      <c r="B367" s="5">
        <v>42720</v>
      </c>
      <c r="C367" s="4" t="s">
        <v>1387</v>
      </c>
      <c r="D367" s="4" t="s">
        <v>1388</v>
      </c>
      <c r="E367" s="4" t="s">
        <v>2054</v>
      </c>
      <c r="F367" s="4" t="s">
        <v>2055</v>
      </c>
    </row>
    <row r="368" spans="1:6">
      <c r="A368" s="4" t="s">
        <v>2225</v>
      </c>
      <c r="B368" s="5">
        <v>42705</v>
      </c>
      <c r="C368" s="4" t="s">
        <v>1480</v>
      </c>
      <c r="D368" s="4" t="s">
        <v>1481</v>
      </c>
      <c r="E368" s="4" t="s">
        <v>2056</v>
      </c>
      <c r="F368" s="4" t="s">
        <v>2057</v>
      </c>
    </row>
    <row r="369" spans="1:6">
      <c r="A369" s="4" t="s">
        <v>2225</v>
      </c>
      <c r="B369" s="5">
        <v>42702</v>
      </c>
      <c r="C369" s="4" t="s">
        <v>1546</v>
      </c>
      <c r="D369" s="4" t="s">
        <v>1547</v>
      </c>
      <c r="E369" s="4" t="s">
        <v>2058</v>
      </c>
      <c r="F369" s="4" t="s">
        <v>2059</v>
      </c>
    </row>
    <row r="370" spans="1:6">
      <c r="A370" s="4" t="s">
        <v>2225</v>
      </c>
      <c r="B370" s="5">
        <v>42695</v>
      </c>
      <c r="C370" s="4" t="s">
        <v>1581</v>
      </c>
      <c r="D370" s="4" t="s">
        <v>1582</v>
      </c>
      <c r="E370" s="4" t="s">
        <v>2060</v>
      </c>
      <c r="F370" s="4" t="s">
        <v>2061</v>
      </c>
    </row>
    <row r="371" spans="1:6">
      <c r="A371" s="4" t="s">
        <v>2225</v>
      </c>
      <c r="B371" s="5">
        <v>42694</v>
      </c>
      <c r="C371" s="4" t="s">
        <v>1585</v>
      </c>
      <c r="D371" s="4" t="s">
        <v>2062</v>
      </c>
      <c r="E371" s="4" t="s">
        <v>2063</v>
      </c>
      <c r="F371" s="4" t="s">
        <v>2064</v>
      </c>
    </row>
    <row r="372" spans="1:6">
      <c r="A372" s="4" t="s">
        <v>2225</v>
      </c>
      <c r="B372" s="5">
        <v>42689</v>
      </c>
      <c r="C372" s="4" t="s">
        <v>1597</v>
      </c>
      <c r="D372" s="4" t="s">
        <v>2065</v>
      </c>
      <c r="E372" s="4" t="s">
        <v>2066</v>
      </c>
      <c r="F372" s="4" t="s">
        <v>2067</v>
      </c>
    </row>
    <row r="373" spans="1:6">
      <c r="A373" s="4" t="s">
        <v>2225</v>
      </c>
      <c r="B373" s="5">
        <v>42683</v>
      </c>
      <c r="C373" s="4" t="s">
        <v>1627</v>
      </c>
      <c r="D373" s="4" t="s">
        <v>1628</v>
      </c>
      <c r="E373" s="4" t="s">
        <v>2068</v>
      </c>
      <c r="F373" s="4" t="s">
        <v>2069</v>
      </c>
    </row>
    <row r="374" spans="1:6">
      <c r="A374" s="4" t="s">
        <v>2225</v>
      </c>
      <c r="B374" s="5">
        <v>42681</v>
      </c>
      <c r="C374" s="4" t="s">
        <v>1645</v>
      </c>
      <c r="D374" s="4" t="s">
        <v>1646</v>
      </c>
      <c r="E374" s="4" t="s">
        <v>2070</v>
      </c>
      <c r="F374" s="4" t="s">
        <v>2071</v>
      </c>
    </row>
    <row r="375" spans="1:6">
      <c r="A375" s="4" t="s">
        <v>2225</v>
      </c>
      <c r="B375" s="5">
        <v>42678</v>
      </c>
      <c r="C375" s="4" t="s">
        <v>1649</v>
      </c>
      <c r="D375" s="4" t="s">
        <v>1650</v>
      </c>
      <c r="E375" s="4" t="s">
        <v>2072</v>
      </c>
      <c r="F375" s="4" t="s">
        <v>2073</v>
      </c>
    </row>
    <row r="376" spans="1:6">
      <c r="A376" s="4" t="s">
        <v>2225</v>
      </c>
      <c r="B376" s="5">
        <v>42677</v>
      </c>
      <c r="C376" s="4" t="s">
        <v>1659</v>
      </c>
      <c r="D376" s="4" t="s">
        <v>2354</v>
      </c>
      <c r="E376" s="4" t="s">
        <v>2355</v>
      </c>
      <c r="F376" s="4" t="s">
        <v>2074</v>
      </c>
    </row>
    <row r="377" spans="1:6">
      <c r="A377" s="4" t="s">
        <v>2225</v>
      </c>
      <c r="B377" s="5">
        <v>42670</v>
      </c>
      <c r="C377" s="4" t="s">
        <v>1684</v>
      </c>
      <c r="D377" s="4" t="s">
        <v>2075</v>
      </c>
      <c r="E377" s="4" t="s">
        <v>2076</v>
      </c>
      <c r="F377" s="4" t="s">
        <v>2077</v>
      </c>
    </row>
    <row r="378" spans="1:6">
      <c r="A378" s="4" t="s">
        <v>2225</v>
      </c>
      <c r="B378" s="5">
        <v>42670</v>
      </c>
      <c r="C378" s="4" t="s">
        <v>1687</v>
      </c>
      <c r="D378" s="4" t="s">
        <v>2271</v>
      </c>
      <c r="E378" s="4" t="s">
        <v>2272</v>
      </c>
      <c r="F378" s="4" t="s">
        <v>2077</v>
      </c>
    </row>
    <row r="379" spans="1:6">
      <c r="A379" s="4" t="s">
        <v>2226</v>
      </c>
      <c r="B379" s="5">
        <v>42732</v>
      </c>
      <c r="C379" s="4" t="s">
        <v>1309</v>
      </c>
      <c r="D379" s="4">
        <v>971090</v>
      </c>
      <c r="E379" s="4" t="s">
        <v>2078</v>
      </c>
      <c r="F379" s="4" t="s">
        <v>2079</v>
      </c>
    </row>
    <row r="380" spans="1:6">
      <c r="A380" s="4" t="s">
        <v>2226</v>
      </c>
      <c r="B380" s="5">
        <v>42724</v>
      </c>
      <c r="C380" s="4" t="s">
        <v>1360</v>
      </c>
      <c r="D380" s="4">
        <v>971090</v>
      </c>
      <c r="E380" s="4" t="s">
        <v>2078</v>
      </c>
      <c r="F380" s="4" t="s">
        <v>2080</v>
      </c>
    </row>
    <row r="381" spans="1:6">
      <c r="A381" s="4" t="s">
        <v>2226</v>
      </c>
      <c r="B381" s="5">
        <v>42706</v>
      </c>
      <c r="C381" s="4" t="s">
        <v>1475</v>
      </c>
      <c r="D381" s="4">
        <v>971029</v>
      </c>
      <c r="E381" s="4" t="s">
        <v>2081</v>
      </c>
      <c r="F381" s="4" t="s">
        <v>2082</v>
      </c>
    </row>
    <row r="382" spans="1:6">
      <c r="A382" s="4" t="s">
        <v>2226</v>
      </c>
      <c r="B382" s="5">
        <v>42704</v>
      </c>
      <c r="C382" s="4" t="s">
        <v>1492</v>
      </c>
      <c r="D382" s="4">
        <v>971090</v>
      </c>
      <c r="E382" s="4" t="s">
        <v>2078</v>
      </c>
      <c r="F382" s="4" t="s">
        <v>2083</v>
      </c>
    </row>
    <row r="383" spans="1:6">
      <c r="A383" s="4" t="s">
        <v>2226</v>
      </c>
      <c r="B383" s="5">
        <v>42702</v>
      </c>
      <c r="C383" s="4" t="s">
        <v>1545</v>
      </c>
      <c r="D383" s="4">
        <v>971049</v>
      </c>
      <c r="E383" s="4" t="s">
        <v>2084</v>
      </c>
      <c r="F383" s="4" t="s">
        <v>2059</v>
      </c>
    </row>
    <row r="384" spans="1:6">
      <c r="A384" s="4" t="s">
        <v>2226</v>
      </c>
      <c r="B384" s="5">
        <v>42684</v>
      </c>
      <c r="C384" s="4" t="s">
        <v>1622</v>
      </c>
      <c r="D384" s="4" t="s">
        <v>2085</v>
      </c>
      <c r="E384" s="4" t="s">
        <v>2086</v>
      </c>
      <c r="F384" s="4" t="s">
        <v>2087</v>
      </c>
    </row>
    <row r="385" spans="1:6">
      <c r="A385" s="4" t="s">
        <v>317</v>
      </c>
      <c r="B385" s="5">
        <v>42733</v>
      </c>
      <c r="C385" s="4" t="s">
        <v>1287</v>
      </c>
      <c r="D385" s="4" t="s">
        <v>128</v>
      </c>
      <c r="E385" s="4" t="s">
        <v>2088</v>
      </c>
      <c r="F385" s="4" t="s">
        <v>2079</v>
      </c>
    </row>
    <row r="386" spans="1:6">
      <c r="A386" s="4" t="s">
        <v>317</v>
      </c>
      <c r="B386" s="5">
        <v>42681</v>
      </c>
      <c r="C386" s="4" t="s">
        <v>1640</v>
      </c>
      <c r="D386" s="4" t="s">
        <v>128</v>
      </c>
      <c r="E386" s="4" t="s">
        <v>2088</v>
      </c>
      <c r="F386" s="4" t="s">
        <v>2089</v>
      </c>
    </row>
    <row r="387" spans="1:6">
      <c r="A387" s="4" t="s">
        <v>2227</v>
      </c>
      <c r="B387" s="5">
        <v>42731</v>
      </c>
      <c r="C387" s="4" t="s">
        <v>1319</v>
      </c>
      <c r="D387" s="4" t="s">
        <v>2240</v>
      </c>
      <c r="E387" s="4" t="s">
        <v>2273</v>
      </c>
      <c r="F387" s="4" t="s">
        <v>2090</v>
      </c>
    </row>
    <row r="388" spans="1:6">
      <c r="A388" s="4" t="s">
        <v>2227</v>
      </c>
      <c r="B388" s="5">
        <v>42719</v>
      </c>
      <c r="C388" s="4" t="s">
        <v>1389</v>
      </c>
      <c r="D388" s="4" t="s">
        <v>336</v>
      </c>
      <c r="E388" s="4" t="s">
        <v>2120</v>
      </c>
      <c r="F388" s="4" t="s">
        <v>2091</v>
      </c>
    </row>
    <row r="389" spans="1:6">
      <c r="A389" s="4" t="s">
        <v>2227</v>
      </c>
      <c r="B389" s="5">
        <v>42703</v>
      </c>
      <c r="C389" s="4" t="s">
        <v>1499</v>
      </c>
      <c r="D389" s="4" t="s">
        <v>323</v>
      </c>
      <c r="E389" s="4" t="s">
        <v>2106</v>
      </c>
      <c r="F389" s="4" t="s">
        <v>2092</v>
      </c>
    </row>
    <row r="390" spans="1:6">
      <c r="A390" s="4" t="s">
        <v>2227</v>
      </c>
      <c r="B390" s="5">
        <v>42702</v>
      </c>
      <c r="C390" s="4" t="s">
        <v>1542</v>
      </c>
      <c r="D390" s="4" t="s">
        <v>1543</v>
      </c>
      <c r="E390" s="4" t="s">
        <v>2093</v>
      </c>
      <c r="F390" s="4" t="s">
        <v>2094</v>
      </c>
    </row>
    <row r="391" spans="1:6">
      <c r="A391" s="4" t="s">
        <v>2227</v>
      </c>
      <c r="B391" s="5">
        <v>42699</v>
      </c>
      <c r="C391" s="4" t="s">
        <v>1561</v>
      </c>
      <c r="D391" s="4" t="s">
        <v>1562</v>
      </c>
      <c r="E391" s="4" t="s">
        <v>2095</v>
      </c>
      <c r="F391" s="4" t="s">
        <v>2096</v>
      </c>
    </row>
    <row r="392" spans="1:6">
      <c r="A392" s="4" t="s">
        <v>2227</v>
      </c>
      <c r="B392" s="5">
        <v>42695</v>
      </c>
      <c r="C392" s="4" t="s">
        <v>1578</v>
      </c>
      <c r="D392" s="4" t="s">
        <v>1579</v>
      </c>
      <c r="E392" s="4" t="s">
        <v>2097</v>
      </c>
      <c r="F392" s="4" t="s">
        <v>2098</v>
      </c>
    </row>
    <row r="393" spans="1:6">
      <c r="A393" s="4" t="s">
        <v>2227</v>
      </c>
      <c r="B393" s="5">
        <v>42678</v>
      </c>
      <c r="C393" s="4" t="s">
        <v>1651</v>
      </c>
      <c r="D393" s="4" t="s">
        <v>2214</v>
      </c>
      <c r="E393" s="4" t="s">
        <v>2215</v>
      </c>
      <c r="F393" s="4" t="s">
        <v>2099</v>
      </c>
    </row>
    <row r="394" spans="1:6">
      <c r="A394" s="4" t="s">
        <v>2227</v>
      </c>
      <c r="B394" s="5">
        <v>42674</v>
      </c>
      <c r="C394" s="4" t="s">
        <v>1672</v>
      </c>
      <c r="D394" s="4" t="s">
        <v>1673</v>
      </c>
      <c r="E394" s="4" t="s">
        <v>2100</v>
      </c>
      <c r="F394" s="4" t="s">
        <v>2101</v>
      </c>
    </row>
    <row r="395" spans="1:6">
      <c r="A395" s="4" t="s">
        <v>2227</v>
      </c>
      <c r="B395" s="5">
        <v>42660</v>
      </c>
      <c r="C395" s="4" t="s">
        <v>335</v>
      </c>
      <c r="D395" s="4" t="s">
        <v>336</v>
      </c>
      <c r="E395" s="4" t="s">
        <v>2120</v>
      </c>
      <c r="F395" s="4" t="s">
        <v>2121</v>
      </c>
    </row>
    <row r="396" spans="1:6">
      <c r="A396" s="4" t="s">
        <v>2227</v>
      </c>
      <c r="B396" s="5">
        <v>42660</v>
      </c>
      <c r="C396" s="4" t="s">
        <v>334</v>
      </c>
      <c r="D396" s="4" t="s">
        <v>2240</v>
      </c>
      <c r="E396" s="4" t="s">
        <v>2273</v>
      </c>
      <c r="F396" s="4" t="s">
        <v>2119</v>
      </c>
    </row>
    <row r="397" spans="1:6">
      <c r="A397" s="4" t="s">
        <v>2227</v>
      </c>
      <c r="B397" s="5">
        <v>42653</v>
      </c>
      <c r="C397" s="4" t="s">
        <v>333</v>
      </c>
      <c r="D397" s="4" t="s">
        <v>320</v>
      </c>
      <c r="E397" s="4" t="s">
        <v>1221</v>
      </c>
      <c r="F397" s="4" t="s">
        <v>2118</v>
      </c>
    </row>
    <row r="398" spans="1:6">
      <c r="A398" s="4" t="s">
        <v>2227</v>
      </c>
      <c r="B398" s="5">
        <v>42643</v>
      </c>
      <c r="C398" s="4" t="s">
        <v>332</v>
      </c>
      <c r="D398" s="4" t="s">
        <v>2240</v>
      </c>
      <c r="E398" s="4" t="s">
        <v>2273</v>
      </c>
      <c r="F398" s="4" t="s">
        <v>2117</v>
      </c>
    </row>
    <row r="399" spans="1:6">
      <c r="A399" s="4" t="s">
        <v>2227</v>
      </c>
      <c r="B399" s="5">
        <v>42626</v>
      </c>
      <c r="C399" s="4" t="s">
        <v>331</v>
      </c>
      <c r="D399" s="4" t="s">
        <v>323</v>
      </c>
      <c r="E399" s="4" t="s">
        <v>2106</v>
      </c>
      <c r="F399" s="4" t="s">
        <v>2116</v>
      </c>
    </row>
    <row r="400" spans="1:6">
      <c r="A400" s="4" t="s">
        <v>2227</v>
      </c>
      <c r="B400" s="5">
        <v>42608</v>
      </c>
      <c r="C400" s="4" t="s">
        <v>329</v>
      </c>
      <c r="D400" s="4" t="s">
        <v>330</v>
      </c>
      <c r="E400" s="4" t="s">
        <v>2115</v>
      </c>
      <c r="F400" s="4" t="s">
        <v>1214</v>
      </c>
    </row>
    <row r="401" spans="1:6">
      <c r="A401" s="4" t="s">
        <v>2227</v>
      </c>
      <c r="B401" s="5">
        <v>42604</v>
      </c>
      <c r="C401" s="4" t="s">
        <v>327</v>
      </c>
      <c r="D401" s="4" t="s">
        <v>328</v>
      </c>
      <c r="E401" s="4" t="s">
        <v>2113</v>
      </c>
      <c r="F401" s="4" t="s">
        <v>2114</v>
      </c>
    </row>
    <row r="402" spans="1:6">
      <c r="A402" s="4" t="s">
        <v>2227</v>
      </c>
      <c r="B402" s="5">
        <v>42600</v>
      </c>
      <c r="C402" s="4" t="s">
        <v>326</v>
      </c>
      <c r="D402" s="4" t="s">
        <v>2110</v>
      </c>
      <c r="E402" s="4" t="s">
        <v>2111</v>
      </c>
      <c r="F402" s="4" t="s">
        <v>2112</v>
      </c>
    </row>
    <row r="403" spans="1:6">
      <c r="A403" s="4" t="s">
        <v>2227</v>
      </c>
      <c r="B403" s="5">
        <v>42598</v>
      </c>
      <c r="C403" s="4" t="s">
        <v>324</v>
      </c>
      <c r="D403" s="4" t="s">
        <v>325</v>
      </c>
      <c r="E403" s="4" t="s">
        <v>2108</v>
      </c>
      <c r="F403" s="4" t="s">
        <v>2109</v>
      </c>
    </row>
    <row r="404" spans="1:6">
      <c r="A404" s="4" t="s">
        <v>2227</v>
      </c>
      <c r="B404" s="5">
        <v>42578</v>
      </c>
      <c r="C404" s="4" t="s">
        <v>322</v>
      </c>
      <c r="D404" s="4" t="s">
        <v>323</v>
      </c>
      <c r="E404" s="4" t="s">
        <v>2106</v>
      </c>
      <c r="F404" s="4" t="s">
        <v>2107</v>
      </c>
    </row>
    <row r="405" spans="1:6">
      <c r="A405" s="4" t="s">
        <v>2227</v>
      </c>
      <c r="B405" s="5">
        <v>42576</v>
      </c>
      <c r="C405" s="4" t="s">
        <v>321</v>
      </c>
      <c r="D405" s="4" t="s">
        <v>2214</v>
      </c>
      <c r="E405" s="4" t="s">
        <v>2215</v>
      </c>
      <c r="F405" s="4" t="s">
        <v>2105</v>
      </c>
    </row>
    <row r="406" spans="1:6">
      <c r="A406" s="4" t="s">
        <v>2227</v>
      </c>
      <c r="B406" s="5">
        <v>42557</v>
      </c>
      <c r="C406" s="4" t="s">
        <v>319</v>
      </c>
      <c r="D406" s="4" t="s">
        <v>320</v>
      </c>
      <c r="E406" s="4" t="s">
        <v>1221</v>
      </c>
      <c r="F406" s="4" t="s">
        <v>1222</v>
      </c>
    </row>
    <row r="407" spans="1:6">
      <c r="A407" s="4" t="s">
        <v>2227</v>
      </c>
      <c r="B407" s="5">
        <v>42555</v>
      </c>
      <c r="C407" s="4" t="s">
        <v>318</v>
      </c>
      <c r="D407" s="4" t="s">
        <v>1218</v>
      </c>
      <c r="E407" s="4" t="s">
        <v>1219</v>
      </c>
      <c r="F407" s="4" t="s">
        <v>1220</v>
      </c>
    </row>
    <row r="408" spans="1:6">
      <c r="A408" s="4" t="s">
        <v>1394</v>
      </c>
      <c r="B408" s="5">
        <v>42719</v>
      </c>
      <c r="C408" s="4" t="s">
        <v>1393</v>
      </c>
      <c r="D408" s="4" t="s">
        <v>1395</v>
      </c>
      <c r="E408" s="4" t="s">
        <v>2102</v>
      </c>
      <c r="F408" s="4" t="s">
        <v>2103</v>
      </c>
    </row>
    <row r="409" spans="1:6">
      <c r="A409" s="4" t="s">
        <v>1394</v>
      </c>
      <c r="B409" s="5">
        <v>42711</v>
      </c>
      <c r="C409" s="4" t="s">
        <v>1444</v>
      </c>
      <c r="D409" s="4" t="s">
        <v>1395</v>
      </c>
      <c r="E409" s="4" t="s">
        <v>2102</v>
      </c>
      <c r="F409" s="4" t="s">
        <v>2104</v>
      </c>
    </row>
    <row r="410" spans="1:6">
      <c r="A410" s="4"/>
      <c r="B410" s="5"/>
      <c r="C410" s="4"/>
      <c r="D410" s="4"/>
      <c r="E410" s="4"/>
      <c r="F410" s="4"/>
    </row>
  </sheetData>
  <autoFilter ref="A1:F409" xr:uid="{00000000-0009-0000-0000-000003000000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debit</vt:lpstr>
      <vt:lpstr>催款时间轴</vt:lpstr>
      <vt:lpstr>无格式催款列表</vt:lpstr>
      <vt:lpstr>催款列表</vt:lpstr>
      <vt:lpstr>companyList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84217</cp:lastModifiedBy>
  <cp:lastPrinted>2016-10-21T07:01:52Z</cp:lastPrinted>
  <dcterms:created xsi:type="dcterms:W3CDTF">2014-05-21T08:48:05Z</dcterms:created>
  <dcterms:modified xsi:type="dcterms:W3CDTF">2018-12-02T05:29:38Z</dcterms:modified>
</cp:coreProperties>
</file>