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actise\"/>
    </mc:Choice>
  </mc:AlternateContent>
  <xr:revisionPtr revIDLastSave="0" documentId="13_ncr:1_{2A59CEAD-0DDA-4FF8-9C8B-DCC7743C34CA}" xr6:coauthVersionLast="47" xr6:coauthVersionMax="47" xr10:uidLastSave="{00000000-0000-0000-0000-000000000000}"/>
  <bookViews>
    <workbookView xWindow="-120" yWindow="-120" windowWidth="20730" windowHeight="11160" firstSheet="2" activeTab="2" xr2:uid="{59D32D97-BF69-4AB5-945F-79B0887C2FB8}"/>
  </bookViews>
  <sheets>
    <sheet name="Laparoscopic Colposuspensi" sheetId="1" state="hidden" r:id="rId1"/>
    <sheet name="AFS" sheetId="2" state="hidden" r:id="rId2"/>
    <sheet name="Bulkami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0" i="3" l="1"/>
  <c r="AE79" i="3"/>
  <c r="V79" i="3"/>
  <c r="T79" i="3"/>
  <c r="H79" i="3"/>
  <c r="G79" i="3"/>
  <c r="B79" i="3"/>
  <c r="A79" i="3"/>
  <c r="AE78" i="3"/>
  <c r="Z78" i="3"/>
  <c r="V78" i="3"/>
  <c r="T78" i="3"/>
  <c r="H78" i="3"/>
  <c r="G78" i="3"/>
  <c r="E78" i="3"/>
  <c r="D78" i="3"/>
  <c r="B78" i="3"/>
  <c r="A78" i="3"/>
  <c r="S77" i="3"/>
  <c r="P77" i="3"/>
</calcChain>
</file>

<file path=xl/sharedStrings.xml><?xml version="1.0" encoding="utf-8"?>
<sst xmlns="http://schemas.openxmlformats.org/spreadsheetml/2006/main" count="2395" uniqueCount="372">
  <si>
    <t>RecordID</t>
  </si>
  <si>
    <t>SUI</t>
  </si>
  <si>
    <t>Qmax</t>
  </si>
  <si>
    <t>BMI</t>
  </si>
  <si>
    <t>HRO1</t>
  </si>
  <si>
    <t>No</t>
  </si>
  <si>
    <t>&gt;400</t>
  </si>
  <si>
    <t>Moderate</t>
  </si>
  <si>
    <t>Yes</t>
  </si>
  <si>
    <t>Primary</t>
  </si>
  <si>
    <t>&lt;400</t>
  </si>
  <si>
    <t>Severe</t>
  </si>
  <si>
    <t>Secondary</t>
  </si>
  <si>
    <t>previous ablation for SVT previous TAH, lap chole, Stamey's procedure T2DM Hypothyroidism</t>
  </si>
  <si>
    <t>Asthma Previous TAH Fibromyalgia Anxiety/depression</t>
  </si>
  <si>
    <t>Endometriosis Fibromyalgia</t>
  </si>
  <si>
    <t>Glaucoma Shoulder ruptured tendon</t>
  </si>
  <si>
    <t>Raynaud's disease</t>
  </si>
  <si>
    <t>Asherman syndrome Sjogren's syndrome</t>
  </si>
  <si>
    <t>Asthma</t>
  </si>
  <si>
    <t>prev TLH + BSO, anterior repair, anxiety/depression</t>
  </si>
  <si>
    <t>Asthma, prev TAH, lipoma, depression.</t>
  </si>
  <si>
    <t>Hypothroidism, aNXIETY</t>
  </si>
  <si>
    <t>Paroxysmal AF, tachycardia/bradycardia syndrome (has pacemaker).</t>
  </si>
  <si>
    <t>followup Rx</t>
  </si>
  <si>
    <t>yes invest</t>
  </si>
  <si>
    <t>no</t>
  </si>
  <si>
    <t>no-oab</t>
  </si>
  <si>
    <t>yes await</t>
  </si>
  <si>
    <t xml:space="preserve">no. </t>
  </si>
  <si>
    <t>followup RX</t>
  </si>
  <si>
    <t>sling removed</t>
  </si>
  <si>
    <t>no data</t>
  </si>
  <si>
    <t>Age</t>
  </si>
  <si>
    <t xml:space="preserve">Parity </t>
  </si>
  <si>
    <t>ICIQ pre</t>
  </si>
  <si>
    <t>ICIQ post</t>
  </si>
  <si>
    <t>Date Surgery</t>
  </si>
  <si>
    <t>Type of incontinence</t>
  </si>
  <si>
    <t>Prolapse?</t>
  </si>
  <si>
    <t>ISC?</t>
  </si>
  <si>
    <t>UDS?</t>
  </si>
  <si>
    <t>Bladder capacity</t>
  </si>
  <si>
    <t>DO?</t>
  </si>
  <si>
    <t>Type SUI</t>
  </si>
  <si>
    <t>Post void residual</t>
  </si>
  <si>
    <t>SPFT?</t>
  </si>
  <si>
    <t>Stim?</t>
  </si>
  <si>
    <t>Lifestyle mods?</t>
  </si>
  <si>
    <t>MDT?</t>
  </si>
  <si>
    <t>What previous surgery</t>
  </si>
  <si>
    <t>Anesthetic</t>
  </si>
  <si>
    <t>Comorbidities</t>
  </si>
  <si>
    <t>Concurrent Surgery</t>
  </si>
  <si>
    <t>Duration of post op stay</t>
  </si>
  <si>
    <t>Intra-op complications</t>
  </si>
  <si>
    <t>Immediate Post op complications</t>
  </si>
  <si>
    <t>Post op FU duration</t>
  </si>
  <si>
    <t>Complications at FU</t>
  </si>
  <si>
    <t>Successful?</t>
  </si>
  <si>
    <t>Score</t>
  </si>
  <si>
    <t>From FU letters till May 2023</t>
  </si>
  <si>
    <t>3NVD</t>
  </si>
  <si>
    <t>23/07/2018</t>
  </si>
  <si>
    <t>M</t>
  </si>
  <si>
    <t>Y</t>
  </si>
  <si>
    <t>N</t>
  </si>
  <si>
    <t>Y - P</t>
  </si>
  <si>
    <t>P</t>
  </si>
  <si>
    <t>/</t>
  </si>
  <si>
    <t>Sedation</t>
  </si>
  <si>
    <t>GERD, depression, anxiety</t>
  </si>
  <si>
    <t>DC</t>
  </si>
  <si>
    <t>7M</t>
  </si>
  <si>
    <t>awaiting 2nd SUI procedure after MDT, 1st Botox</t>
  </si>
  <si>
    <t>1NVD</t>
  </si>
  <si>
    <t>29/11/2018</t>
  </si>
  <si>
    <t>S</t>
  </si>
  <si>
    <t>N - dec</t>
  </si>
  <si>
    <t>R</t>
  </si>
  <si>
    <t>TVT</t>
  </si>
  <si>
    <t>4M</t>
  </si>
  <si>
    <t>out of successful:</t>
  </si>
  <si>
    <t>13/05/2021</t>
  </si>
  <si>
    <t>TVT, BNI</t>
  </si>
  <si>
    <t>GA</t>
  </si>
  <si>
    <t>Y - slower flow</t>
  </si>
  <si>
    <t>rpt</t>
  </si>
  <si>
    <t>N/A</t>
  </si>
  <si>
    <t>22/11/2018</t>
  </si>
  <si>
    <t>MOD</t>
  </si>
  <si>
    <t>BNI</t>
  </si>
  <si>
    <t>HTN</t>
  </si>
  <si>
    <t>2M</t>
  </si>
  <si>
    <t>lap colpo</t>
  </si>
  <si>
    <t>primary</t>
  </si>
  <si>
    <t>2NVD</t>
  </si>
  <si>
    <t>27/09/2018</t>
  </si>
  <si>
    <t>HTN, CKD3</t>
  </si>
  <si>
    <t>6M</t>
  </si>
  <si>
    <t>repeat</t>
  </si>
  <si>
    <t>3NVD 1Sec</t>
  </si>
  <si>
    <t>26/10/2018</t>
  </si>
  <si>
    <t>T2DM, Spinal stenosis, asthma, sleep apnoea, migraine, fibromyalgia</t>
  </si>
  <si>
    <t>3D</t>
  </si>
  <si>
    <t>4NVD</t>
  </si>
  <si>
    <t>19/07/2018</t>
  </si>
  <si>
    <t>Sedation with LA</t>
  </si>
  <si>
    <t>5M</t>
  </si>
  <si>
    <t>Success rates</t>
  </si>
  <si>
    <t>total yes</t>
  </si>
  <si>
    <t>24/05/2018</t>
  </si>
  <si>
    <t>Lichen Sclerosis, knee surgery</t>
  </si>
  <si>
    <t>For primary:</t>
  </si>
  <si>
    <t>Spinal</t>
  </si>
  <si>
    <t>Asthma, TAH</t>
  </si>
  <si>
    <t>PR</t>
  </si>
  <si>
    <t>1D</t>
  </si>
  <si>
    <t>7/(8)</t>
  </si>
  <si>
    <t>Repeat</t>
  </si>
  <si>
    <t>18/01/2018</t>
  </si>
  <si>
    <t>LA+SED</t>
  </si>
  <si>
    <t>laparotomy fimbrial mass</t>
  </si>
  <si>
    <t>3M</t>
  </si>
  <si>
    <t>Y - UTI</t>
  </si>
  <si>
    <t>26/07/2018</t>
  </si>
  <si>
    <t>hiatus hernia, reflux, appendicectomy</t>
  </si>
  <si>
    <t>NVD,1CS</t>
  </si>
  <si>
    <t>COPD, TAH</t>
  </si>
  <si>
    <t>23/08/2018</t>
  </si>
  <si>
    <t>SEDA</t>
  </si>
  <si>
    <t>sed</t>
  </si>
  <si>
    <t>hypothyroidism, cholecystectomy</t>
  </si>
  <si>
    <t>SED</t>
  </si>
  <si>
    <t>TLH/BSO</t>
  </si>
  <si>
    <t>Y - S</t>
  </si>
  <si>
    <t>TAH BSO</t>
  </si>
  <si>
    <t>m</t>
  </si>
  <si>
    <t>n</t>
  </si>
  <si>
    <t>hypothyroidism, knee replacement</t>
  </si>
  <si>
    <t>2m</t>
  </si>
  <si>
    <t>y</t>
  </si>
  <si>
    <t>s</t>
  </si>
  <si>
    <t>p</t>
  </si>
  <si>
    <t>dc</t>
  </si>
  <si>
    <t>4m</t>
  </si>
  <si>
    <t>had lap colpo 2020</t>
  </si>
  <si>
    <t>mod</t>
  </si>
  <si>
    <t>haemorrhoids, varicose veins</t>
  </si>
  <si>
    <t>6m</t>
  </si>
  <si>
    <t>Y - retention</t>
  </si>
  <si>
    <t>1M</t>
  </si>
  <si>
    <t>VH</t>
  </si>
  <si>
    <t>2VD,1CS</t>
  </si>
  <si>
    <t>13/12/2018</t>
  </si>
  <si>
    <t>TAH</t>
  </si>
  <si>
    <t>30/08/2018</t>
  </si>
  <si>
    <t>AF, back issues</t>
  </si>
  <si>
    <t>7(8)</t>
  </si>
  <si>
    <t>spinal</t>
  </si>
  <si>
    <t>tah cervical ca, ckd3</t>
  </si>
  <si>
    <t>de lorme's rectal prolapse repair</t>
  </si>
  <si>
    <t>?</t>
  </si>
  <si>
    <t>3m</t>
  </si>
  <si>
    <t>had 2nd BNI</t>
  </si>
  <si>
    <t>28/11/2019</t>
  </si>
  <si>
    <t>LA</t>
  </si>
  <si>
    <t>TAH/BSO, TKR bil, asthma, migraines</t>
  </si>
  <si>
    <t>2nvd</t>
  </si>
  <si>
    <t>29/07/2019</t>
  </si>
  <si>
    <t>mild</t>
  </si>
  <si>
    <t>2vd, 1cs</t>
  </si>
  <si>
    <t>20/02/2020</t>
  </si>
  <si>
    <t>3VD</t>
  </si>
  <si>
    <t>ga</t>
  </si>
  <si>
    <t>vh, ar</t>
  </si>
  <si>
    <t>1f, 1cs</t>
  </si>
  <si>
    <t>14/11/2019</t>
  </si>
  <si>
    <t>3vd</t>
  </si>
  <si>
    <t>16/05/2019</t>
  </si>
  <si>
    <t>la</t>
  </si>
  <si>
    <t>4cs</t>
  </si>
  <si>
    <t>cholecystectomy, glaucoma</t>
  </si>
  <si>
    <t>1m</t>
  </si>
  <si>
    <t>cholecystectomy</t>
  </si>
  <si>
    <t>4vd</t>
  </si>
  <si>
    <t>25/04/2019</t>
  </si>
  <si>
    <t>r</t>
  </si>
  <si>
    <t>TVTs</t>
  </si>
  <si>
    <t>COPD, TVT</t>
  </si>
  <si>
    <t>up</t>
  </si>
  <si>
    <t>2vd</t>
  </si>
  <si>
    <t>T2DM, asthma, sleep apnea, glaucoma, hypothyroid</t>
  </si>
  <si>
    <t>2VD</t>
  </si>
  <si>
    <t>y - p</t>
  </si>
  <si>
    <t>aneurysm, asthma, diverticulitis</t>
  </si>
  <si>
    <t>2vd,1cs</t>
  </si>
  <si>
    <t>HTN, hypothyroid</t>
  </si>
  <si>
    <t>7m</t>
  </si>
  <si>
    <t>htn</t>
  </si>
  <si>
    <t>30/07/2019</t>
  </si>
  <si>
    <t>appendicectomy</t>
  </si>
  <si>
    <t>hysteroscopy/biopsy/polypectomy</t>
  </si>
  <si>
    <t>sciatica</t>
  </si>
  <si>
    <t>5m</t>
  </si>
  <si>
    <t>aw lap colpo</t>
  </si>
  <si>
    <t>25/09/2020</t>
  </si>
  <si>
    <t>diabetes</t>
  </si>
  <si>
    <t>8m</t>
  </si>
  <si>
    <t>30/01/2020</t>
  </si>
  <si>
    <t>PR, perineorr</t>
  </si>
  <si>
    <t>1 day</t>
  </si>
  <si>
    <t>aw sling</t>
  </si>
  <si>
    <t>1cs, 1vd</t>
  </si>
  <si>
    <t xml:space="preserve">y - </t>
  </si>
  <si>
    <t>aw colpo</t>
  </si>
  <si>
    <t>14/19/2019</t>
  </si>
  <si>
    <t>HTN, galucoma</t>
  </si>
  <si>
    <t>had lap colpo</t>
  </si>
  <si>
    <t>1vd</t>
  </si>
  <si>
    <t>hysteroscopy/polypectomy</t>
  </si>
  <si>
    <t>22/08/2019</t>
  </si>
  <si>
    <t>RA</t>
  </si>
  <si>
    <t>23/05/2019</t>
  </si>
  <si>
    <t>back issues</t>
  </si>
  <si>
    <t>Bni</t>
  </si>
  <si>
    <t>had repeat 6m later</t>
  </si>
  <si>
    <t>hypothyroidism</t>
  </si>
  <si>
    <t>none on sal +vid (but pad test positive)</t>
  </si>
  <si>
    <t>VH/AR</t>
  </si>
  <si>
    <t>GCA, fibro, AF, hypothyrpidism, angina, HTN</t>
  </si>
  <si>
    <t>had rpt 2023 (5yrs later)</t>
  </si>
  <si>
    <t>PFR</t>
  </si>
  <si>
    <t>appendicectomy, tonsillectomy</t>
  </si>
  <si>
    <t>UTIs</t>
  </si>
  <si>
    <t>high</t>
  </si>
  <si>
    <t>focusing on OAB with botox but may want mx for SUI later</t>
  </si>
  <si>
    <t>neg</t>
  </si>
  <si>
    <t>AR, hyst</t>
  </si>
  <si>
    <t>complex pt with mixed UDS</t>
  </si>
  <si>
    <t>alzheimers</t>
  </si>
  <si>
    <t>referred again 3 years later with mixed continence</t>
  </si>
  <si>
    <t>20/11/2020</t>
  </si>
  <si>
    <t>fibromyalgia</t>
  </si>
  <si>
    <t>awaiting lap colpo</t>
  </si>
  <si>
    <t>normal</t>
  </si>
  <si>
    <t>31/12/2020</t>
  </si>
  <si>
    <t>1cs</t>
  </si>
  <si>
    <t>21/05/2021</t>
  </si>
  <si>
    <t>hypersensitive</t>
  </si>
  <si>
    <t>fibro, asthma, hiatus hernia IBS</t>
  </si>
  <si>
    <t>27/05/2021</t>
  </si>
  <si>
    <t>HMB</t>
  </si>
  <si>
    <t>27/05/21</t>
  </si>
  <si>
    <t>awaiting AFS</t>
  </si>
  <si>
    <t>0/06/21</t>
  </si>
  <si>
    <t>17/06/21</t>
  </si>
  <si>
    <t>22/06/2021</t>
  </si>
  <si>
    <t>yes</t>
  </si>
  <si>
    <t>some - pessary related</t>
  </si>
  <si>
    <t>OA</t>
  </si>
  <si>
    <t>SPINAL</t>
  </si>
  <si>
    <t>fibro, T2DM, HTN, high colesterol, arthritis</t>
  </si>
  <si>
    <t>4 (1cs)</t>
  </si>
  <si>
    <t>13m</t>
  </si>
  <si>
    <t>awaiting 2nd BNI (high BMI)</t>
  </si>
  <si>
    <t>LA + SED</t>
  </si>
  <si>
    <t>MS</t>
  </si>
  <si>
    <t>LA+sed</t>
  </si>
  <si>
    <t>up to 7</t>
  </si>
  <si>
    <t>17/12/21</t>
  </si>
  <si>
    <t>colpo</t>
  </si>
  <si>
    <t>30/05/22</t>
  </si>
  <si>
    <t>awaiting FU for further option</t>
  </si>
  <si>
    <t>31/05/22</t>
  </si>
  <si>
    <t>sensitive</t>
  </si>
  <si>
    <t>HTN, MI, OA, cholesterol, THR</t>
  </si>
  <si>
    <t>How often leak urine pre op</t>
  </si>
  <si>
    <t>How much urine usually leak pre op</t>
  </si>
  <si>
    <t>Does leaking urine interfere with everyday life  pre op</t>
  </si>
  <si>
    <t>ICIQ score pre op</t>
  </si>
  <si>
    <t>Were they taught selfcatheterisation preop</t>
  </si>
  <si>
    <t>Urodynamic studiesvideo urodynamic studies findings  Bladder capacity</t>
  </si>
  <si>
    <t>Any DO</t>
  </si>
  <si>
    <t>Post void residuals</t>
  </si>
  <si>
    <t>Supervised PFMT with continence team</t>
  </si>
  <si>
    <t>Electric stimulation with continence team</t>
  </si>
  <si>
    <t>Life style modification</t>
  </si>
  <si>
    <t>Type of surgery for SUI</t>
  </si>
  <si>
    <t>Other comorbidities</t>
  </si>
  <si>
    <t>Cystoscopy performed</t>
  </si>
  <si>
    <t>Duration of post op stay days</t>
  </si>
  <si>
    <t>Post op follow up duration months</t>
  </si>
  <si>
    <t>How often leak urine post op</t>
  </si>
  <si>
    <t>How much urine leaked post op</t>
  </si>
  <si>
    <t>How much leaking urine interferes with everyday life post op</t>
  </si>
  <si>
    <t>ICIQ score post op</t>
  </si>
  <si>
    <t>Date of surgery</t>
  </si>
  <si>
    <t>Predominant symptoms.  Mixed urinary incontinence</t>
  </si>
  <si>
    <t>Predominant symptoms.   Stress incontinence</t>
  </si>
  <si>
    <t>Predominant symptoms.   Concurrent prolapse</t>
  </si>
  <si>
    <t>If secondary what previous surgery.   TVT</t>
  </si>
  <si>
    <t>If secondary what previous surgery.   Bulking</t>
  </si>
  <si>
    <t>If secondary what previous surgery.   Needle suspension</t>
  </si>
  <si>
    <t>If secondary what previous surgery.   TOT</t>
  </si>
  <si>
    <t>If secondary what previous surgery.   Autologous facial sling</t>
  </si>
  <si>
    <t>Anaesthesia.   General</t>
  </si>
  <si>
    <t>Anaesthesia.     Spinal</t>
  </si>
  <si>
    <t>Comorbidities.  Diabetes</t>
  </si>
  <si>
    <t>Comorbidities.  Hypertension</t>
  </si>
  <si>
    <t>Comorbidities.  COPD</t>
  </si>
  <si>
    <t>Comorbidities.  Cardiac problems</t>
  </si>
  <si>
    <t>Intraop complications.  Bleeding</t>
  </si>
  <si>
    <t>Intraop complications.  Major organ injury</t>
  </si>
  <si>
    <t>Intraop complications.  Blood transfusion</t>
  </si>
  <si>
    <t>Intraop complications.  Conversion to open surgery</t>
  </si>
  <si>
    <t>Intraop complications.  Abandoned procedure</t>
  </si>
  <si>
    <t>Intraop complications.  None</t>
  </si>
  <si>
    <t>Immediate postop complications tick all that apply.  Bleeding</t>
  </si>
  <si>
    <t>Immediate postop complications tick all that apply.  Blood transfusion</t>
  </si>
  <si>
    <t>Immediate postop complications tick all that apply.  Infection</t>
  </si>
  <si>
    <t>Immediate postop complications tick all that apply.  Voiding dysfunction</t>
  </si>
  <si>
    <t>Immediate postop complications tick all that apply.  UTI</t>
  </si>
  <si>
    <t>Immediate postop complications tick all that apply.  Haematoma</t>
  </si>
  <si>
    <t>Immediate postop complications tick all that apply.  Return to theatre</t>
  </si>
  <si>
    <t>Immediate postop complications tick all that apply.  None</t>
  </si>
  <si>
    <t>Complications at followup.  Voiding dysfunction</t>
  </si>
  <si>
    <t>Complications at followup.  OAB symptoms</t>
  </si>
  <si>
    <t>Complications at followup.  Pain</t>
  </si>
  <si>
    <t>Complications at followup.  Posterior POP</t>
  </si>
  <si>
    <t>Complications at followup.  Persistent SUI</t>
  </si>
  <si>
    <t>Complications at followup.  None</t>
  </si>
  <si>
    <t xml:space="preserve">How often leak urine - Pre-op </t>
  </si>
  <si>
    <t xml:space="preserve">How much urine usually leak - Pre-op </t>
  </si>
  <si>
    <t xml:space="preserve">Does leaking urine interfere with everyday life  - Pre-op </t>
  </si>
  <si>
    <t xml:space="preserve">ICIQ score - Pre-op </t>
  </si>
  <si>
    <t>Predominant symptoms_Mixed urinary incontinence</t>
  </si>
  <si>
    <t>Predominant symptoms_Stress incontinence</t>
  </si>
  <si>
    <t>Predominant symptoms_Concurrent prolapse</t>
  </si>
  <si>
    <t>If secondary what previous surgery_TVT</t>
  </si>
  <si>
    <t>If secondary what previous surgery_Bulking</t>
  </si>
  <si>
    <t>If secondary what previous surgery_Needle suspension</t>
  </si>
  <si>
    <t>If secondary what previous surgery_TOT</t>
  </si>
  <si>
    <t>If secondary what previous surgery_Colposuspension</t>
  </si>
  <si>
    <t>Anaesthesia_General</t>
  </si>
  <si>
    <t>Anaesthesia_Spinal</t>
  </si>
  <si>
    <t>Comorbidities_Diabetes</t>
  </si>
  <si>
    <t>Comorbidities_Hypertension</t>
  </si>
  <si>
    <t>Comorbidities_COPD</t>
  </si>
  <si>
    <t>Comorbidities_Cardiac problems</t>
  </si>
  <si>
    <t>Intraop complications_Bleeding</t>
  </si>
  <si>
    <t>Intraop complications_Major organ injury</t>
  </si>
  <si>
    <t>Intraop complications_Blood transfusion</t>
  </si>
  <si>
    <t>Intraop complications_Conversion to open surgery</t>
  </si>
  <si>
    <t>Intraop complications_Abandoned procedure</t>
  </si>
  <si>
    <t>Intraop complications_None</t>
  </si>
  <si>
    <t>Immediate postop complications tick all that apply_Bleeding</t>
  </si>
  <si>
    <t>Immediate postop complications tick all that apply_Blood transfusion</t>
  </si>
  <si>
    <t>Immediate postop complications tick all that apply_Infection</t>
  </si>
  <si>
    <t>Immediate postop complications tick all that apply_Voiding dysfunction</t>
  </si>
  <si>
    <t>Immediate postop complications tick all that apply_UTI</t>
  </si>
  <si>
    <t>Immediate postop complications tick all that apply_Haematoma</t>
  </si>
  <si>
    <t>Immediate postop complications tick all that apply_Return to theatre</t>
  </si>
  <si>
    <t>Immediate postop complications tick all that apply_None</t>
  </si>
  <si>
    <t>Complications at followup_Voiding dysfunction</t>
  </si>
  <si>
    <t>Complications at followup_OAB symptoms</t>
  </si>
  <si>
    <t>Complications at followup_Pain</t>
  </si>
  <si>
    <t>Complications at followup_Posterior POP</t>
  </si>
  <si>
    <t>Complications at followup_Persistent SUI</t>
  </si>
  <si>
    <t>Complications at followup_None</t>
  </si>
  <si>
    <t>No_of deposits BNI</t>
  </si>
  <si>
    <t>Primary_Recurrent?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</si>
</sst>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C7418CF-A931-41ED-AA11-1032FF77BC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8097-8DE8-4A90-B050-A1486FCFD07B}">
  <dimension ref="A1:BJ22"/>
  <sheetViews>
    <sheetView workbookViewId="0">
      <selection activeCell="I1" sqref="I1"/>
    </sheetView>
  </sheetViews>
  <sheetFormatPr defaultColWidth="8.85546875" defaultRowHeight="15" x14ac:dyDescent="0.25"/>
  <cols>
    <col min="1" max="1" width="8.85546875" style="2" customWidth="1"/>
    <col min="2" max="2" width="15.42578125" style="2" customWidth="1"/>
    <col min="3" max="3" width="43" style="2" customWidth="1"/>
    <col min="4" max="4" width="22.42578125" style="2" customWidth="1"/>
    <col min="5" max="5" width="23.85546875" style="2" customWidth="1"/>
    <col min="6" max="6" width="17.140625" style="2" customWidth="1"/>
    <col min="7" max="7" width="12.5703125" style="2" customWidth="1"/>
    <col min="8" max="8" width="14.5703125" style="2" customWidth="1"/>
    <col min="9" max="9" width="11" style="2" customWidth="1"/>
    <col min="10" max="10" width="18.42578125" style="2" customWidth="1"/>
    <col min="11" max="11" width="13" style="2" customWidth="1"/>
    <col min="12" max="22" width="8.85546875" style="2"/>
    <col min="23" max="23" width="19.85546875" style="2" customWidth="1"/>
    <col min="24" max="24" width="18.7109375" style="2" customWidth="1"/>
    <col min="25" max="25" width="19" style="2" customWidth="1"/>
    <col min="26" max="59" width="8.85546875" style="2"/>
    <col min="60" max="60" width="12.140625" style="2" customWidth="1"/>
    <col min="61" max="16384" width="8.85546875" style="2"/>
  </cols>
  <sheetData>
    <row r="1" spans="1:62" s="9" customFormat="1" ht="64.5" customHeight="1" x14ac:dyDescent="0.25">
      <c r="A1" s="9" t="s">
        <v>0</v>
      </c>
      <c r="B1" s="9" t="s">
        <v>297</v>
      </c>
      <c r="C1" s="9" t="s">
        <v>298</v>
      </c>
      <c r="D1" s="9" t="s">
        <v>299</v>
      </c>
      <c r="E1" s="9" t="s">
        <v>300</v>
      </c>
      <c r="F1" s="9" t="s">
        <v>332</v>
      </c>
      <c r="G1" s="9" t="s">
        <v>333</v>
      </c>
      <c r="H1" s="9" t="s">
        <v>334</v>
      </c>
      <c r="I1" s="9" t="s">
        <v>335</v>
      </c>
      <c r="J1" s="9" t="s">
        <v>281</v>
      </c>
      <c r="K1" s="9" t="s">
        <v>282</v>
      </c>
      <c r="L1" s="9" t="s">
        <v>283</v>
      </c>
      <c r="M1" s="9" t="s">
        <v>1</v>
      </c>
      <c r="N1" s="9" t="s">
        <v>2</v>
      </c>
      <c r="O1" s="9" t="s">
        <v>284</v>
      </c>
      <c r="P1" s="9" t="s">
        <v>285</v>
      </c>
      <c r="Q1" s="9" t="s">
        <v>286</v>
      </c>
      <c r="R1" s="9" t="s">
        <v>287</v>
      </c>
      <c r="S1" s="9" t="s">
        <v>3</v>
      </c>
      <c r="T1" s="9" t="s">
        <v>288</v>
      </c>
      <c r="U1" s="9" t="s">
        <v>301</v>
      </c>
      <c r="V1" s="9" t="s">
        <v>302</v>
      </c>
      <c r="W1" s="9" t="s">
        <v>303</v>
      </c>
      <c r="X1" s="9" t="s">
        <v>304</v>
      </c>
      <c r="Y1" s="9" t="s">
        <v>305</v>
      </c>
      <c r="Z1" s="9" t="s">
        <v>306</v>
      </c>
      <c r="AA1" s="9" t="s">
        <v>307</v>
      </c>
      <c r="AB1" s="9" t="s">
        <v>308</v>
      </c>
      <c r="AC1" s="9" t="s">
        <v>309</v>
      </c>
      <c r="AD1" s="9" t="s">
        <v>310</v>
      </c>
      <c r="AE1" s="9" t="s">
        <v>311</v>
      </c>
      <c r="AF1" s="9" t="s">
        <v>289</v>
      </c>
      <c r="AG1" s="9" t="s">
        <v>4</v>
      </c>
      <c r="AH1" s="9" t="s">
        <v>290</v>
      </c>
      <c r="AI1" s="9" t="s">
        <v>291</v>
      </c>
      <c r="AJ1" s="9" t="s">
        <v>312</v>
      </c>
      <c r="AK1" s="9" t="s">
        <v>313</v>
      </c>
      <c r="AL1" s="9" t="s">
        <v>314</v>
      </c>
      <c r="AM1" s="9" t="s">
        <v>315</v>
      </c>
      <c r="AN1" s="9" t="s">
        <v>316</v>
      </c>
      <c r="AO1" s="9" t="s">
        <v>317</v>
      </c>
      <c r="AP1" s="9" t="s">
        <v>318</v>
      </c>
      <c r="AQ1" s="9" t="s">
        <v>319</v>
      </c>
      <c r="AR1" s="9" t="s">
        <v>320</v>
      </c>
      <c r="AS1" s="9" t="s">
        <v>321</v>
      </c>
      <c r="AT1" s="9" t="s">
        <v>322</v>
      </c>
      <c r="AU1" s="9" t="s">
        <v>323</v>
      </c>
      <c r="AV1" s="9" t="s">
        <v>324</v>
      </c>
      <c r="AW1" s="9" t="s">
        <v>325</v>
      </c>
      <c r="AX1" s="9" t="s">
        <v>292</v>
      </c>
      <c r="AY1" s="9" t="s">
        <v>326</v>
      </c>
      <c r="AZ1" s="9" t="s">
        <v>327</v>
      </c>
      <c r="BA1" s="9" t="s">
        <v>328</v>
      </c>
      <c r="BB1" s="9" t="s">
        <v>329</v>
      </c>
      <c r="BC1" s="9" t="s">
        <v>330</v>
      </c>
      <c r="BD1" s="9" t="s">
        <v>331</v>
      </c>
      <c r="BE1" s="9" t="s">
        <v>293</v>
      </c>
      <c r="BF1" s="9" t="s">
        <v>294</v>
      </c>
      <c r="BG1" s="9" t="s">
        <v>295</v>
      </c>
      <c r="BH1" s="9" t="s">
        <v>296</v>
      </c>
      <c r="BJ1" s="9" t="s">
        <v>24</v>
      </c>
    </row>
    <row r="2" spans="1:62" x14ac:dyDescent="0.25">
      <c r="A2" s="2">
        <v>1</v>
      </c>
      <c r="B2" s="4">
        <v>44364</v>
      </c>
      <c r="C2" s="2">
        <v>0</v>
      </c>
      <c r="D2" s="2">
        <v>1</v>
      </c>
      <c r="E2" s="2">
        <v>0</v>
      </c>
      <c r="F2" s="2">
        <v>4</v>
      </c>
      <c r="G2" s="2">
        <v>2</v>
      </c>
      <c r="H2" s="2">
        <v>7</v>
      </c>
      <c r="I2" s="2">
        <v>13</v>
      </c>
      <c r="J2" s="2" t="s">
        <v>5</v>
      </c>
      <c r="K2" s="2" t="s">
        <v>6</v>
      </c>
      <c r="L2" s="2" t="s">
        <v>5</v>
      </c>
      <c r="M2" s="2" t="s">
        <v>7</v>
      </c>
      <c r="N2" s="2">
        <v>37</v>
      </c>
      <c r="O2" s="2">
        <v>0</v>
      </c>
      <c r="P2" s="2" t="s">
        <v>8</v>
      </c>
      <c r="Q2" s="2" t="s">
        <v>8</v>
      </c>
      <c r="R2" s="2" t="s">
        <v>5</v>
      </c>
      <c r="S2" s="2">
        <v>20.100000000000001</v>
      </c>
      <c r="T2" s="2" t="s">
        <v>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G2" s="2">
        <v>135</v>
      </c>
      <c r="AH2" s="2" t="s">
        <v>8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4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1</v>
      </c>
      <c r="BF2" s="2">
        <v>2</v>
      </c>
      <c r="BG2" s="2">
        <v>1</v>
      </c>
      <c r="BH2" s="2">
        <v>4</v>
      </c>
    </row>
    <row r="3" spans="1:62" x14ac:dyDescent="0.25">
      <c r="A3" s="2">
        <v>2</v>
      </c>
      <c r="B3" s="4">
        <v>44505</v>
      </c>
      <c r="C3" s="2">
        <v>1</v>
      </c>
      <c r="D3" s="2">
        <v>0</v>
      </c>
      <c r="E3" s="2">
        <v>0</v>
      </c>
      <c r="F3" s="2">
        <v>4</v>
      </c>
      <c r="G3" s="2">
        <v>4</v>
      </c>
      <c r="H3" s="2">
        <v>10</v>
      </c>
      <c r="I3" s="2">
        <v>18</v>
      </c>
      <c r="J3" s="2" t="s">
        <v>5</v>
      </c>
      <c r="K3" s="2" t="s">
        <v>10</v>
      </c>
      <c r="L3" s="2" t="s">
        <v>8</v>
      </c>
      <c r="M3" s="2" t="s">
        <v>11</v>
      </c>
      <c r="N3" s="2">
        <v>12</v>
      </c>
      <c r="O3" s="2">
        <v>12</v>
      </c>
      <c r="P3" s="2" t="s">
        <v>8</v>
      </c>
      <c r="Q3" s="2" t="s">
        <v>5</v>
      </c>
      <c r="R3" s="2" t="s">
        <v>8</v>
      </c>
      <c r="S3" s="2">
        <v>31.5</v>
      </c>
      <c r="T3" s="2" t="s">
        <v>12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1</v>
      </c>
      <c r="AF3" s="2" t="s">
        <v>13</v>
      </c>
      <c r="AG3" s="2">
        <v>205</v>
      </c>
      <c r="AH3" s="2" t="s">
        <v>8</v>
      </c>
      <c r="AI3" s="2">
        <v>2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4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3</v>
      </c>
      <c r="BF3" s="2">
        <v>4</v>
      </c>
      <c r="BG3" s="2">
        <v>10</v>
      </c>
      <c r="BH3" s="2">
        <v>17</v>
      </c>
    </row>
    <row r="4" spans="1:62" x14ac:dyDescent="0.25">
      <c r="A4" s="2">
        <v>3</v>
      </c>
      <c r="B4" s="4">
        <v>44350</v>
      </c>
      <c r="C4" s="2">
        <v>0</v>
      </c>
      <c r="D4" s="2">
        <v>1</v>
      </c>
      <c r="E4" s="2">
        <v>0</v>
      </c>
      <c r="F4" s="2">
        <v>4</v>
      </c>
      <c r="G4" s="2">
        <v>6</v>
      </c>
      <c r="H4" s="2">
        <v>8</v>
      </c>
      <c r="I4" s="2">
        <v>18</v>
      </c>
      <c r="J4" s="2" t="s">
        <v>5</v>
      </c>
      <c r="K4" s="2" t="s">
        <v>6</v>
      </c>
      <c r="L4" s="2" t="s">
        <v>5</v>
      </c>
      <c r="M4" s="2" t="s">
        <v>11</v>
      </c>
      <c r="N4" s="2">
        <v>47</v>
      </c>
      <c r="O4" s="2">
        <v>0</v>
      </c>
      <c r="P4" s="2" t="s">
        <v>8</v>
      </c>
      <c r="Q4" s="2" t="s">
        <v>5</v>
      </c>
      <c r="R4" s="2" t="s">
        <v>8</v>
      </c>
      <c r="S4" s="2">
        <v>25.9</v>
      </c>
      <c r="T4" s="2" t="s">
        <v>9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G4" s="2">
        <v>130</v>
      </c>
      <c r="AH4" s="2" t="s">
        <v>8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3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</row>
    <row r="5" spans="1:62" x14ac:dyDescent="0.25">
      <c r="A5" s="2">
        <v>4</v>
      </c>
      <c r="B5" s="4">
        <v>44463</v>
      </c>
      <c r="C5" s="2">
        <v>1</v>
      </c>
      <c r="D5" s="2">
        <v>0</v>
      </c>
      <c r="E5" s="2">
        <v>1</v>
      </c>
      <c r="F5" s="2">
        <v>5</v>
      </c>
      <c r="G5" s="2">
        <v>6</v>
      </c>
      <c r="H5" s="2">
        <v>10</v>
      </c>
      <c r="I5" s="2">
        <v>21</v>
      </c>
      <c r="J5" s="2" t="s">
        <v>5</v>
      </c>
      <c r="K5" s="2" t="s">
        <v>6</v>
      </c>
      <c r="L5" s="2" t="s">
        <v>5</v>
      </c>
      <c r="M5" s="2" t="s">
        <v>7</v>
      </c>
      <c r="N5" s="2">
        <v>10</v>
      </c>
      <c r="O5" s="2">
        <v>51</v>
      </c>
      <c r="P5" s="2" t="s">
        <v>8</v>
      </c>
      <c r="Q5" s="2" t="s">
        <v>5</v>
      </c>
      <c r="R5" s="2" t="s">
        <v>8</v>
      </c>
      <c r="S5" s="2">
        <v>29.5</v>
      </c>
      <c r="T5" s="2" t="s">
        <v>9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  <c r="AG5" s="2">
        <v>139</v>
      </c>
      <c r="AH5" s="2" t="s">
        <v>8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6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</row>
    <row r="6" spans="1:62" x14ac:dyDescent="0.25">
      <c r="A6" s="2">
        <v>5</v>
      </c>
      <c r="B6" s="4">
        <v>44448</v>
      </c>
      <c r="C6" s="2">
        <v>0</v>
      </c>
      <c r="D6" s="2">
        <v>1</v>
      </c>
      <c r="E6" s="2">
        <v>0</v>
      </c>
      <c r="F6" s="2">
        <v>5</v>
      </c>
      <c r="G6" s="2">
        <v>4</v>
      </c>
      <c r="H6" s="2">
        <v>10</v>
      </c>
      <c r="I6" s="2">
        <v>19</v>
      </c>
      <c r="J6" s="2" t="s">
        <v>5</v>
      </c>
      <c r="K6" s="2" t="s">
        <v>10</v>
      </c>
      <c r="L6" s="2" t="s">
        <v>5</v>
      </c>
      <c r="M6" s="2" t="s">
        <v>7</v>
      </c>
      <c r="N6" s="2">
        <v>40</v>
      </c>
      <c r="O6" s="2">
        <v>18</v>
      </c>
      <c r="P6" s="2" t="s">
        <v>8</v>
      </c>
      <c r="Q6" s="2" t="s">
        <v>8</v>
      </c>
      <c r="R6" s="2" t="s">
        <v>8</v>
      </c>
      <c r="S6" s="2">
        <v>26.5</v>
      </c>
      <c r="T6" s="2" t="s">
        <v>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G6" s="2">
        <v>110</v>
      </c>
      <c r="AH6" s="2" t="s">
        <v>8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</row>
    <row r="7" spans="1:62" x14ac:dyDescent="0.25">
      <c r="A7" s="2">
        <v>6</v>
      </c>
      <c r="B7" s="4">
        <v>44477</v>
      </c>
      <c r="C7" s="2">
        <v>1</v>
      </c>
      <c r="D7" s="2">
        <v>0</v>
      </c>
      <c r="E7" s="2">
        <v>0</v>
      </c>
      <c r="F7" s="2">
        <v>4</v>
      </c>
      <c r="G7" s="2">
        <v>4</v>
      </c>
      <c r="H7" s="2">
        <v>9</v>
      </c>
      <c r="I7" s="2">
        <v>17</v>
      </c>
      <c r="J7" s="2" t="s">
        <v>5</v>
      </c>
      <c r="K7" s="2" t="s">
        <v>6</v>
      </c>
      <c r="L7" s="2" t="s">
        <v>8</v>
      </c>
      <c r="M7" s="2" t="s">
        <v>11</v>
      </c>
      <c r="N7" s="2">
        <v>31</v>
      </c>
      <c r="O7" s="2">
        <v>18</v>
      </c>
      <c r="P7" s="2" t="s">
        <v>8</v>
      </c>
      <c r="Q7" s="2" t="s">
        <v>5</v>
      </c>
      <c r="R7" s="2" t="s">
        <v>8</v>
      </c>
      <c r="S7" s="2">
        <v>27.8</v>
      </c>
      <c r="T7" s="2" t="s">
        <v>9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G7" s="2">
        <v>120</v>
      </c>
      <c r="AH7" s="2" t="s">
        <v>8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3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4</v>
      </c>
      <c r="BF7" s="2">
        <v>4</v>
      </c>
      <c r="BG7" s="2">
        <v>9</v>
      </c>
      <c r="BH7" s="2">
        <v>17</v>
      </c>
    </row>
    <row r="8" spans="1:62" x14ac:dyDescent="0.25">
      <c r="A8" s="2">
        <v>7</v>
      </c>
      <c r="B8" s="4">
        <v>44434</v>
      </c>
      <c r="C8" s="2">
        <v>0</v>
      </c>
      <c r="D8" s="2">
        <v>1</v>
      </c>
      <c r="E8" s="2">
        <v>0</v>
      </c>
      <c r="F8" s="2">
        <v>4</v>
      </c>
      <c r="G8" s="2">
        <v>6</v>
      </c>
      <c r="H8" s="2">
        <v>9</v>
      </c>
      <c r="I8" s="2">
        <v>19</v>
      </c>
      <c r="J8" s="2" t="s">
        <v>5</v>
      </c>
      <c r="K8" s="2" t="s">
        <v>6</v>
      </c>
      <c r="L8" s="2" t="s">
        <v>5</v>
      </c>
      <c r="M8" s="2" t="s">
        <v>7</v>
      </c>
      <c r="N8" s="2">
        <v>58</v>
      </c>
      <c r="O8" s="2">
        <v>0</v>
      </c>
      <c r="P8" s="2" t="s">
        <v>5</v>
      </c>
      <c r="Q8" s="2" t="s">
        <v>5</v>
      </c>
      <c r="R8" s="2" t="s">
        <v>5</v>
      </c>
      <c r="S8" s="2">
        <v>27.2</v>
      </c>
      <c r="T8" s="2" t="s">
        <v>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G8" s="2">
        <v>106</v>
      </c>
      <c r="AH8" s="2" t="s">
        <v>8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3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2</v>
      </c>
      <c r="BF8" s="2">
        <v>2</v>
      </c>
      <c r="BG8" s="2">
        <v>3</v>
      </c>
      <c r="BH8" s="2">
        <v>7</v>
      </c>
    </row>
    <row r="9" spans="1:62" x14ac:dyDescent="0.25">
      <c r="A9" s="2">
        <v>8</v>
      </c>
      <c r="B9" s="4">
        <v>44616</v>
      </c>
      <c r="C9" s="2">
        <v>1</v>
      </c>
      <c r="D9" s="2">
        <v>0</v>
      </c>
      <c r="E9" s="2">
        <v>0</v>
      </c>
      <c r="F9" s="2">
        <v>5</v>
      </c>
      <c r="G9" s="2">
        <v>4</v>
      </c>
      <c r="H9" s="2">
        <v>10</v>
      </c>
      <c r="I9" s="2">
        <v>19</v>
      </c>
      <c r="J9" s="2" t="s">
        <v>5</v>
      </c>
      <c r="K9" s="2" t="s">
        <v>10</v>
      </c>
      <c r="L9" s="2" t="s">
        <v>8</v>
      </c>
      <c r="M9" s="2" t="s">
        <v>11</v>
      </c>
      <c r="N9" s="2">
        <v>36</v>
      </c>
      <c r="O9" s="2">
        <v>0</v>
      </c>
      <c r="P9" s="2" t="s">
        <v>5</v>
      </c>
      <c r="Q9" s="2" t="s">
        <v>5</v>
      </c>
      <c r="R9" s="2" t="s">
        <v>5</v>
      </c>
      <c r="S9" s="2">
        <v>36.1</v>
      </c>
      <c r="T9" s="2" t="s">
        <v>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 t="s">
        <v>14</v>
      </c>
      <c r="AG9" s="2">
        <v>127</v>
      </c>
      <c r="AH9" s="2" t="s">
        <v>8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6</v>
      </c>
      <c r="AY9" s="2">
        <v>0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5</v>
      </c>
      <c r="BF9" s="2">
        <v>4</v>
      </c>
      <c r="BG9" s="2">
        <v>10</v>
      </c>
      <c r="BH9" s="2">
        <v>19</v>
      </c>
    </row>
    <row r="10" spans="1:62" x14ac:dyDescent="0.25">
      <c r="A10" s="2">
        <v>9</v>
      </c>
      <c r="B10" s="4">
        <v>44602</v>
      </c>
      <c r="C10" s="2">
        <v>0</v>
      </c>
      <c r="D10" s="2">
        <v>1</v>
      </c>
      <c r="E10" s="2">
        <v>0</v>
      </c>
      <c r="F10" s="2">
        <v>4</v>
      </c>
      <c r="G10" s="2">
        <v>2</v>
      </c>
      <c r="H10" s="2">
        <v>8</v>
      </c>
      <c r="I10" s="2">
        <v>14</v>
      </c>
      <c r="J10" s="2" t="s">
        <v>5</v>
      </c>
      <c r="K10" s="2" t="s">
        <v>6</v>
      </c>
      <c r="L10" s="2" t="s">
        <v>5</v>
      </c>
      <c r="M10" s="2" t="s">
        <v>7</v>
      </c>
      <c r="N10" s="2">
        <v>54</v>
      </c>
      <c r="O10" s="2">
        <v>0</v>
      </c>
      <c r="P10" s="2" t="s">
        <v>5</v>
      </c>
      <c r="Q10" s="2" t="s">
        <v>5</v>
      </c>
      <c r="R10" s="2" t="s">
        <v>8</v>
      </c>
      <c r="S10" s="2">
        <v>22.9</v>
      </c>
      <c r="T10" s="2" t="s">
        <v>12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 t="s">
        <v>15</v>
      </c>
      <c r="AG10" s="2">
        <v>127</v>
      </c>
      <c r="AH10" s="2" t="s">
        <v>8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8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4</v>
      </c>
      <c r="BF10" s="2">
        <v>2</v>
      </c>
      <c r="BG10" s="2">
        <v>7</v>
      </c>
      <c r="BH10" s="2">
        <v>13</v>
      </c>
    </row>
    <row r="11" spans="1:62" x14ac:dyDescent="0.25">
      <c r="A11" s="2">
        <v>10</v>
      </c>
      <c r="B11" s="4">
        <v>44435</v>
      </c>
      <c r="C11" s="2">
        <v>0</v>
      </c>
      <c r="D11" s="2">
        <v>1</v>
      </c>
      <c r="E11" s="2">
        <v>1</v>
      </c>
      <c r="F11" s="2">
        <v>4</v>
      </c>
      <c r="G11" s="2">
        <v>4</v>
      </c>
      <c r="H11" s="2">
        <v>8</v>
      </c>
      <c r="I11" s="2">
        <v>16</v>
      </c>
      <c r="J11" s="2" t="s">
        <v>5</v>
      </c>
      <c r="K11" s="2" t="s">
        <v>10</v>
      </c>
      <c r="L11" s="2" t="s">
        <v>5</v>
      </c>
      <c r="M11" s="2" t="s">
        <v>7</v>
      </c>
      <c r="N11" s="2">
        <v>17</v>
      </c>
      <c r="O11" s="2">
        <v>30</v>
      </c>
      <c r="P11" s="2" t="s">
        <v>5</v>
      </c>
      <c r="Q11" s="2" t="s">
        <v>5</v>
      </c>
      <c r="R11" s="2" t="s">
        <v>8</v>
      </c>
      <c r="S11" s="2">
        <v>29.3</v>
      </c>
      <c r="T11" s="2" t="s">
        <v>12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 t="s">
        <v>16</v>
      </c>
      <c r="AG11" s="2">
        <v>276</v>
      </c>
      <c r="AH11" s="2" t="s">
        <v>8</v>
      </c>
      <c r="AI11" s="2">
        <v>6</v>
      </c>
      <c r="AJ11" s="2">
        <v>0</v>
      </c>
      <c r="AK11" s="2">
        <v>1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4</v>
      </c>
      <c r="BF11" s="2">
        <v>6</v>
      </c>
      <c r="BG11" s="2">
        <v>8</v>
      </c>
      <c r="BH11" s="2">
        <v>18</v>
      </c>
    </row>
    <row r="12" spans="1:62" x14ac:dyDescent="0.25">
      <c r="A12" s="2">
        <v>11</v>
      </c>
      <c r="B12" s="4">
        <v>44616</v>
      </c>
      <c r="C12" s="2">
        <v>0</v>
      </c>
      <c r="D12" s="2">
        <v>1</v>
      </c>
      <c r="E12" s="2">
        <v>0</v>
      </c>
      <c r="F12" s="2">
        <v>3</v>
      </c>
      <c r="G12" s="2">
        <v>2</v>
      </c>
      <c r="H12" s="2">
        <v>5</v>
      </c>
      <c r="I12" s="2">
        <v>10</v>
      </c>
      <c r="J12" s="2" t="s">
        <v>5</v>
      </c>
      <c r="K12" s="2" t="s">
        <v>10</v>
      </c>
      <c r="L12" s="2" t="s">
        <v>5</v>
      </c>
      <c r="M12" s="2" t="s">
        <v>11</v>
      </c>
      <c r="N12" s="2">
        <v>40</v>
      </c>
      <c r="O12" s="2">
        <v>45</v>
      </c>
      <c r="P12" s="2" t="s">
        <v>8</v>
      </c>
      <c r="Q12" s="2" t="s">
        <v>5</v>
      </c>
      <c r="R12" s="2" t="s">
        <v>5</v>
      </c>
      <c r="S12" s="2">
        <v>23.5</v>
      </c>
      <c r="T12" s="2" t="s">
        <v>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 t="s">
        <v>17</v>
      </c>
      <c r="AG12" s="2">
        <v>107</v>
      </c>
      <c r="AH12" s="2" t="s">
        <v>8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1</v>
      </c>
      <c r="BF12" s="2">
        <v>4</v>
      </c>
      <c r="BG12" s="2">
        <v>8</v>
      </c>
      <c r="BH12" s="2">
        <v>13</v>
      </c>
    </row>
    <row r="13" spans="1:62" x14ac:dyDescent="0.25">
      <c r="A13" s="2">
        <v>12</v>
      </c>
      <c r="B13" s="4">
        <v>44602</v>
      </c>
      <c r="C13" s="2">
        <v>0</v>
      </c>
      <c r="D13" s="2">
        <v>1</v>
      </c>
      <c r="E13" s="2">
        <v>0</v>
      </c>
      <c r="F13" s="2">
        <v>1</v>
      </c>
      <c r="G13" s="2">
        <v>2</v>
      </c>
      <c r="H13" s="2">
        <v>7</v>
      </c>
      <c r="I13" s="2">
        <v>10</v>
      </c>
      <c r="J13" s="2" t="s">
        <v>5</v>
      </c>
      <c r="K13" s="2" t="s">
        <v>6</v>
      </c>
      <c r="L13" s="2" t="s">
        <v>5</v>
      </c>
      <c r="M13" s="2" t="s">
        <v>7</v>
      </c>
      <c r="N13" s="2">
        <v>43</v>
      </c>
      <c r="O13" s="2">
        <v>0</v>
      </c>
      <c r="P13" s="2" t="s">
        <v>8</v>
      </c>
      <c r="Q13" s="2" t="s">
        <v>5</v>
      </c>
      <c r="R13" s="2" t="s">
        <v>5</v>
      </c>
      <c r="S13" s="2">
        <v>26.8</v>
      </c>
      <c r="T13" s="2" t="s">
        <v>12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G13" s="2">
        <v>118</v>
      </c>
      <c r="AH13" s="2" t="s">
        <v>8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</row>
    <row r="14" spans="1:62" x14ac:dyDescent="0.25">
      <c r="A14" s="2">
        <v>13</v>
      </c>
      <c r="B14" s="4">
        <v>44476</v>
      </c>
      <c r="C14" s="2">
        <v>1</v>
      </c>
      <c r="D14" s="2">
        <v>0</v>
      </c>
      <c r="E14" s="2">
        <v>0</v>
      </c>
      <c r="F14" s="2">
        <v>4</v>
      </c>
      <c r="G14" s="2">
        <v>6</v>
      </c>
      <c r="H14" s="2">
        <v>10</v>
      </c>
      <c r="I14" s="2">
        <v>20</v>
      </c>
      <c r="J14" s="2" t="s">
        <v>5</v>
      </c>
      <c r="K14" s="2" t="s">
        <v>10</v>
      </c>
      <c r="L14" s="2" t="s">
        <v>5</v>
      </c>
      <c r="M14" s="2" t="s">
        <v>7</v>
      </c>
      <c r="N14" s="2">
        <v>10</v>
      </c>
      <c r="O14" s="2">
        <v>60</v>
      </c>
      <c r="P14" s="2" t="s">
        <v>8</v>
      </c>
      <c r="Q14" s="2" t="s">
        <v>5</v>
      </c>
      <c r="R14" s="2" t="s">
        <v>8</v>
      </c>
      <c r="S14" s="2">
        <v>24.1</v>
      </c>
      <c r="T14" s="2" t="s">
        <v>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 t="s">
        <v>18</v>
      </c>
      <c r="AG14" s="2">
        <v>142</v>
      </c>
      <c r="AH14" s="2" t="s">
        <v>8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3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2" x14ac:dyDescent="0.25">
      <c r="A15" s="2">
        <v>14</v>
      </c>
      <c r="B15" s="4">
        <v>44617</v>
      </c>
      <c r="C15" s="2">
        <v>0</v>
      </c>
      <c r="D15" s="2">
        <v>1</v>
      </c>
      <c r="E15" s="2">
        <v>0</v>
      </c>
      <c r="F15" s="2">
        <v>3</v>
      </c>
      <c r="G15" s="2">
        <v>2</v>
      </c>
      <c r="H15" s="2">
        <v>6</v>
      </c>
      <c r="I15" s="2">
        <v>11</v>
      </c>
      <c r="J15" s="2" t="s">
        <v>5</v>
      </c>
      <c r="K15" s="2" t="s">
        <v>6</v>
      </c>
      <c r="L15" s="2" t="s">
        <v>5</v>
      </c>
      <c r="M15" s="2" t="s">
        <v>7</v>
      </c>
      <c r="N15" s="2">
        <v>19</v>
      </c>
      <c r="O15" s="2">
        <v>6</v>
      </c>
      <c r="P15" s="2" t="s">
        <v>8</v>
      </c>
      <c r="Q15" s="2" t="s">
        <v>8</v>
      </c>
      <c r="R15" s="2" t="s">
        <v>5</v>
      </c>
      <c r="S15" s="2">
        <v>28</v>
      </c>
      <c r="T15" s="2" t="s">
        <v>9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G15" s="2">
        <v>119</v>
      </c>
      <c r="AH15" s="2" t="s">
        <v>8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8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2</v>
      </c>
      <c r="BG15" s="2">
        <v>1</v>
      </c>
      <c r="BH15" s="2">
        <v>4</v>
      </c>
    </row>
    <row r="16" spans="1:62" x14ac:dyDescent="0.25">
      <c r="A16" s="2">
        <v>15</v>
      </c>
      <c r="B16" s="4">
        <v>44365</v>
      </c>
      <c r="C16" s="2">
        <v>0</v>
      </c>
      <c r="D16" s="2">
        <v>1</v>
      </c>
      <c r="E16" s="2">
        <v>0</v>
      </c>
      <c r="F16" s="2">
        <v>3</v>
      </c>
      <c r="G16" s="2">
        <v>4</v>
      </c>
      <c r="H16" s="2">
        <v>10</v>
      </c>
      <c r="I16" s="2">
        <v>17</v>
      </c>
      <c r="J16" s="2" t="s">
        <v>5</v>
      </c>
      <c r="K16" s="2" t="s">
        <v>10</v>
      </c>
      <c r="L16" s="2" t="s">
        <v>5</v>
      </c>
      <c r="M16" s="2" t="s">
        <v>7</v>
      </c>
      <c r="N16" s="2">
        <v>17</v>
      </c>
      <c r="O16" s="2">
        <v>29</v>
      </c>
      <c r="P16" s="2" t="s">
        <v>8</v>
      </c>
      <c r="Q16" s="2" t="s">
        <v>5</v>
      </c>
      <c r="R16" s="2" t="s">
        <v>8</v>
      </c>
      <c r="S16" s="2">
        <v>29.3</v>
      </c>
      <c r="T16" s="2" t="s">
        <v>9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19</v>
      </c>
      <c r="AG16" s="2">
        <v>113</v>
      </c>
      <c r="AH16" s="2" t="s">
        <v>8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2" x14ac:dyDescent="0.25">
      <c r="A17" s="2">
        <v>16</v>
      </c>
      <c r="B17" s="4">
        <v>44035</v>
      </c>
      <c r="C17" s="2">
        <v>0</v>
      </c>
      <c r="D17" s="2">
        <v>1</v>
      </c>
      <c r="E17" s="2">
        <v>0</v>
      </c>
      <c r="F17" s="2">
        <v>4</v>
      </c>
      <c r="G17" s="2">
        <v>4</v>
      </c>
      <c r="H17" s="2">
        <v>10</v>
      </c>
      <c r="I17" s="2">
        <v>18</v>
      </c>
      <c r="J17" s="2" t="s">
        <v>5</v>
      </c>
      <c r="K17" s="2" t="s">
        <v>6</v>
      </c>
      <c r="L17" s="2" t="s">
        <v>5</v>
      </c>
      <c r="M17" s="2" t="s">
        <v>11</v>
      </c>
      <c r="N17" s="2">
        <v>33</v>
      </c>
      <c r="O17" s="2">
        <v>0</v>
      </c>
      <c r="P17" s="2" t="s">
        <v>8</v>
      </c>
      <c r="Q17" s="2" t="s">
        <v>5</v>
      </c>
      <c r="R17" s="2" t="s">
        <v>8</v>
      </c>
      <c r="S17" s="2">
        <v>33.5</v>
      </c>
      <c r="T17" s="2" t="s">
        <v>12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20</v>
      </c>
      <c r="AG17" s="2">
        <v>203</v>
      </c>
      <c r="AH17" s="2" t="s">
        <v>8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5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J17" s="2" t="s">
        <v>25</v>
      </c>
    </row>
    <row r="18" spans="1:62" x14ac:dyDescent="0.25">
      <c r="A18" s="2">
        <v>17</v>
      </c>
      <c r="B18" s="4">
        <v>44196</v>
      </c>
      <c r="C18" s="2">
        <v>1</v>
      </c>
      <c r="D18" s="2">
        <v>0</v>
      </c>
      <c r="E18" s="2">
        <v>0</v>
      </c>
      <c r="F18" s="2">
        <v>5</v>
      </c>
      <c r="G18" s="2">
        <v>4</v>
      </c>
      <c r="H18" s="2">
        <v>9</v>
      </c>
      <c r="I18" s="2">
        <v>18</v>
      </c>
      <c r="J18" s="2" t="s">
        <v>8</v>
      </c>
      <c r="K18" s="2" t="s">
        <v>6</v>
      </c>
      <c r="L18" s="2" t="s">
        <v>8</v>
      </c>
      <c r="M18" s="2" t="s">
        <v>11</v>
      </c>
      <c r="N18" s="2">
        <v>19</v>
      </c>
      <c r="O18" s="2">
        <v>0</v>
      </c>
      <c r="P18" s="2" t="s">
        <v>8</v>
      </c>
      <c r="Q18" s="2" t="s">
        <v>8</v>
      </c>
      <c r="R18" s="2" t="s">
        <v>8</v>
      </c>
      <c r="S18" s="2">
        <v>27.4</v>
      </c>
      <c r="T18" s="2" t="s">
        <v>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 t="s">
        <v>21</v>
      </c>
      <c r="AG18" s="2">
        <v>121</v>
      </c>
      <c r="AH18" s="2" t="s">
        <v>8</v>
      </c>
      <c r="AI18" s="2">
        <v>2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7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3</v>
      </c>
      <c r="BF18" s="2">
        <v>2</v>
      </c>
      <c r="BG18" s="2">
        <v>0</v>
      </c>
      <c r="BH18" s="2">
        <v>5</v>
      </c>
      <c r="BJ18" s="2" t="s">
        <v>25</v>
      </c>
    </row>
    <row r="19" spans="1:62" x14ac:dyDescent="0.25">
      <c r="A19" s="2">
        <v>18</v>
      </c>
      <c r="B19" s="4">
        <v>44035</v>
      </c>
      <c r="C19" s="2">
        <v>0</v>
      </c>
      <c r="D19" s="2">
        <v>1</v>
      </c>
      <c r="E19" s="2">
        <v>0</v>
      </c>
      <c r="F19" s="2">
        <v>5</v>
      </c>
      <c r="G19" s="2">
        <v>4</v>
      </c>
      <c r="H19" s="2">
        <v>9</v>
      </c>
      <c r="I19" s="2">
        <v>18</v>
      </c>
      <c r="J19" s="2" t="s">
        <v>5</v>
      </c>
      <c r="K19" s="2" t="s">
        <v>10</v>
      </c>
      <c r="L19" s="2" t="s">
        <v>5</v>
      </c>
      <c r="M19" s="2" t="s">
        <v>7</v>
      </c>
      <c r="N19" s="2">
        <v>36</v>
      </c>
      <c r="O19" s="2">
        <v>0</v>
      </c>
      <c r="P19" s="2" t="s">
        <v>8</v>
      </c>
      <c r="Q19" s="2" t="s">
        <v>8</v>
      </c>
      <c r="R19" s="2" t="s">
        <v>8</v>
      </c>
      <c r="S19" s="2">
        <v>32.4</v>
      </c>
      <c r="T19" s="2" t="s">
        <v>9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 t="s">
        <v>22</v>
      </c>
      <c r="AG19" s="2">
        <v>87</v>
      </c>
      <c r="AH19" s="2" t="s">
        <v>8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4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2</v>
      </c>
      <c r="BG19" s="2">
        <v>2</v>
      </c>
      <c r="BH19" s="2">
        <v>5</v>
      </c>
      <c r="BJ19" s="2" t="s">
        <v>26</v>
      </c>
    </row>
    <row r="20" spans="1:62" x14ac:dyDescent="0.25">
      <c r="A20" s="2">
        <v>19</v>
      </c>
      <c r="B20" s="4">
        <v>44124</v>
      </c>
      <c r="C20" s="2">
        <v>0</v>
      </c>
      <c r="D20" s="2">
        <v>1</v>
      </c>
      <c r="E20" s="2">
        <v>0</v>
      </c>
      <c r="F20" s="2">
        <v>4</v>
      </c>
      <c r="G20" s="2">
        <v>6</v>
      </c>
      <c r="H20" s="2">
        <v>10</v>
      </c>
      <c r="I20" s="2">
        <v>20</v>
      </c>
      <c r="J20" s="2" t="s">
        <v>5</v>
      </c>
      <c r="K20" s="2" t="s">
        <v>6</v>
      </c>
      <c r="L20" s="2" t="s">
        <v>5</v>
      </c>
      <c r="M20" s="2" t="s">
        <v>11</v>
      </c>
      <c r="N20" s="2">
        <v>25</v>
      </c>
      <c r="O20" s="2">
        <v>0</v>
      </c>
      <c r="P20" s="2" t="s">
        <v>5</v>
      </c>
      <c r="Q20" s="2" t="s">
        <v>5</v>
      </c>
      <c r="R20" s="2" t="s">
        <v>8</v>
      </c>
      <c r="S20" s="2">
        <v>28.7</v>
      </c>
      <c r="T20" s="2" t="s">
        <v>9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">
        <v>1</v>
      </c>
      <c r="AE20" s="2">
        <v>1</v>
      </c>
      <c r="AF20" s="2" t="s">
        <v>23</v>
      </c>
      <c r="AG20" s="2">
        <v>151</v>
      </c>
      <c r="AH20" s="2" t="s">
        <v>8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10</v>
      </c>
      <c r="AY20" s="2">
        <v>0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4</v>
      </c>
      <c r="BF20" s="2">
        <v>6</v>
      </c>
      <c r="BG20" s="2">
        <v>10</v>
      </c>
      <c r="BH20" s="2">
        <v>20</v>
      </c>
      <c r="BJ20" s="2" t="s">
        <v>27</v>
      </c>
    </row>
    <row r="21" spans="1:62" x14ac:dyDescent="0.25">
      <c r="A21" s="2">
        <v>20</v>
      </c>
      <c r="B21" s="4">
        <v>44105</v>
      </c>
      <c r="C21" s="2">
        <v>0</v>
      </c>
      <c r="D21" s="2">
        <v>1</v>
      </c>
      <c r="E21" s="2">
        <v>0</v>
      </c>
      <c r="F21" s="2">
        <v>4</v>
      </c>
      <c r="G21" s="2">
        <v>4</v>
      </c>
      <c r="H21" s="2">
        <v>9</v>
      </c>
      <c r="I21" s="2">
        <v>17</v>
      </c>
      <c r="J21" s="2" t="s">
        <v>5</v>
      </c>
      <c r="K21" s="2" t="s">
        <v>6</v>
      </c>
      <c r="L21" s="2" t="s">
        <v>5</v>
      </c>
      <c r="M21" s="2" t="s">
        <v>11</v>
      </c>
      <c r="N21" s="2">
        <v>36</v>
      </c>
      <c r="O21" s="2">
        <v>30</v>
      </c>
      <c r="P21" s="2" t="s">
        <v>8</v>
      </c>
      <c r="Q21" s="2" t="s">
        <v>5</v>
      </c>
      <c r="R21" s="2" t="s">
        <v>8</v>
      </c>
      <c r="S21" s="2">
        <v>32.5</v>
      </c>
      <c r="T21" s="2" t="s">
        <v>9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G21" s="2">
        <v>115</v>
      </c>
      <c r="AH21" s="2" t="s">
        <v>8</v>
      </c>
      <c r="AI21" s="2">
        <v>2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3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4</v>
      </c>
      <c r="BF21" s="2">
        <v>4</v>
      </c>
      <c r="BG21" s="2">
        <v>10</v>
      </c>
      <c r="BH21" s="2">
        <v>18</v>
      </c>
      <c r="BJ21" s="2" t="s">
        <v>28</v>
      </c>
    </row>
    <row r="22" spans="1:62" x14ac:dyDescent="0.25">
      <c r="A22" s="2">
        <v>21</v>
      </c>
      <c r="B22" s="4">
        <v>44835</v>
      </c>
      <c r="C22" s="2">
        <v>0</v>
      </c>
      <c r="D22" s="2">
        <v>1</v>
      </c>
      <c r="E22" s="2">
        <v>0</v>
      </c>
      <c r="F22" s="2">
        <v>4</v>
      </c>
      <c r="G22" s="2">
        <v>4</v>
      </c>
      <c r="H22" s="2">
        <v>10</v>
      </c>
      <c r="I22" s="2">
        <v>18</v>
      </c>
      <c r="J22" s="2" t="s">
        <v>5</v>
      </c>
      <c r="K22" s="2" t="s">
        <v>6</v>
      </c>
      <c r="L22" s="2" t="s">
        <v>5</v>
      </c>
      <c r="M22" s="2" t="s">
        <v>11</v>
      </c>
      <c r="N22" s="2">
        <v>37</v>
      </c>
      <c r="O22" s="2">
        <v>0</v>
      </c>
      <c r="P22" s="2" t="s">
        <v>8</v>
      </c>
      <c r="Q22" s="2" t="s">
        <v>8</v>
      </c>
      <c r="R22" s="2" t="s">
        <v>8</v>
      </c>
      <c r="S22" s="2">
        <v>25.9</v>
      </c>
      <c r="T22" s="2" t="s">
        <v>9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G22" s="2">
        <v>116</v>
      </c>
      <c r="AH22" s="2" t="s">
        <v>8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6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J22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4678-1EDD-43D2-B437-5A5356F24F88}">
  <dimension ref="A1:BJ12"/>
  <sheetViews>
    <sheetView topLeftCell="B1" workbookViewId="0">
      <selection activeCell="C1" sqref="C1"/>
    </sheetView>
  </sheetViews>
  <sheetFormatPr defaultColWidth="8.85546875" defaultRowHeight="15" x14ac:dyDescent="0.25"/>
  <cols>
    <col min="1" max="1" width="8.85546875" style="7"/>
    <col min="2" max="2" width="19.42578125" style="7" customWidth="1"/>
    <col min="3" max="3" width="19.140625" style="7" customWidth="1"/>
    <col min="4" max="4" width="8.85546875" style="7"/>
    <col min="5" max="5" width="19.7109375" style="7" customWidth="1"/>
    <col min="6" max="35" width="8.85546875" style="7"/>
    <col min="36" max="36" width="28.7109375" style="7" customWidth="1"/>
    <col min="37" max="37" width="34.85546875" style="7" customWidth="1"/>
    <col min="38" max="16384" width="8.85546875" style="7"/>
  </cols>
  <sheetData>
    <row r="1" spans="1:62" s="10" customFormat="1" ht="27" customHeight="1" x14ac:dyDescent="0.25">
      <c r="A1" s="10" t="s">
        <v>0</v>
      </c>
      <c r="B1" s="10" t="s">
        <v>297</v>
      </c>
      <c r="C1" s="10" t="s">
        <v>336</v>
      </c>
      <c r="D1" s="10" t="s">
        <v>337</v>
      </c>
      <c r="E1" s="10" t="s">
        <v>338</v>
      </c>
      <c r="F1" s="10" t="s">
        <v>277</v>
      </c>
      <c r="G1" s="10" t="s">
        <v>278</v>
      </c>
      <c r="H1" s="10" t="s">
        <v>279</v>
      </c>
      <c r="I1" s="10" t="s">
        <v>280</v>
      </c>
      <c r="J1" s="10" t="s">
        <v>281</v>
      </c>
      <c r="K1" s="10" t="s">
        <v>282</v>
      </c>
      <c r="L1" s="10" t="s">
        <v>283</v>
      </c>
      <c r="M1" s="10" t="s">
        <v>1</v>
      </c>
      <c r="N1" s="10" t="s">
        <v>2</v>
      </c>
      <c r="O1" s="10" t="s">
        <v>284</v>
      </c>
      <c r="P1" s="10" t="s">
        <v>285</v>
      </c>
      <c r="Q1" s="10" t="s">
        <v>286</v>
      </c>
      <c r="R1" s="10" t="s">
        <v>287</v>
      </c>
      <c r="S1" s="10" t="s">
        <v>3</v>
      </c>
      <c r="T1" s="10" t="s">
        <v>288</v>
      </c>
      <c r="U1" s="10" t="s">
        <v>339</v>
      </c>
      <c r="V1" s="10" t="s">
        <v>340</v>
      </c>
      <c r="W1" s="10" t="s">
        <v>341</v>
      </c>
      <c r="X1" s="10" t="s">
        <v>342</v>
      </c>
      <c r="Y1" s="10" t="s">
        <v>343</v>
      </c>
      <c r="Z1" s="10" t="s">
        <v>344</v>
      </c>
      <c r="AA1" s="10" t="s">
        <v>345</v>
      </c>
      <c r="AB1" s="10" t="s">
        <v>346</v>
      </c>
      <c r="AC1" s="10" t="s">
        <v>347</v>
      </c>
      <c r="AD1" s="10" t="s">
        <v>348</v>
      </c>
      <c r="AE1" s="10" t="s">
        <v>349</v>
      </c>
      <c r="AF1" s="10" t="s">
        <v>289</v>
      </c>
      <c r="AG1" s="10" t="s">
        <v>4</v>
      </c>
      <c r="AH1" s="10" t="s">
        <v>290</v>
      </c>
      <c r="AI1" s="10" t="s">
        <v>291</v>
      </c>
      <c r="AJ1" s="10" t="s">
        <v>350</v>
      </c>
      <c r="AK1" s="10" t="s">
        <v>351</v>
      </c>
      <c r="AL1" s="10" t="s">
        <v>352</v>
      </c>
      <c r="AM1" s="10" t="s">
        <v>353</v>
      </c>
      <c r="AN1" s="10" t="s">
        <v>354</v>
      </c>
      <c r="AO1" s="10" t="s">
        <v>355</v>
      </c>
      <c r="AP1" s="10" t="s">
        <v>356</v>
      </c>
      <c r="AQ1" s="10" t="s">
        <v>357</v>
      </c>
      <c r="AR1" s="10" t="s">
        <v>358</v>
      </c>
      <c r="AS1" s="10" t="s">
        <v>359</v>
      </c>
      <c r="AT1" s="10" t="s">
        <v>360</v>
      </c>
      <c r="AU1" s="10" t="s">
        <v>361</v>
      </c>
      <c r="AV1" s="10" t="s">
        <v>362</v>
      </c>
      <c r="AW1" s="10" t="s">
        <v>363</v>
      </c>
      <c r="AX1" s="10" t="s">
        <v>292</v>
      </c>
      <c r="AY1" s="10" t="s">
        <v>364</v>
      </c>
      <c r="AZ1" s="10" t="s">
        <v>365</v>
      </c>
      <c r="BA1" s="10" t="s">
        <v>366</v>
      </c>
      <c r="BB1" s="10" t="s">
        <v>367</v>
      </c>
      <c r="BC1" s="10" t="s">
        <v>368</v>
      </c>
      <c r="BD1" s="10" t="s">
        <v>369</v>
      </c>
      <c r="BE1" s="10" t="s">
        <v>293</v>
      </c>
      <c r="BF1" s="10" t="s">
        <v>294</v>
      </c>
      <c r="BG1" s="10" t="s">
        <v>295</v>
      </c>
      <c r="BH1" s="10" t="s">
        <v>296</v>
      </c>
      <c r="BJ1" s="10" t="s">
        <v>30</v>
      </c>
    </row>
    <row r="2" spans="1:62" x14ac:dyDescent="0.25">
      <c r="A2" s="7">
        <v>1</v>
      </c>
      <c r="B2" s="8">
        <v>44365</v>
      </c>
      <c r="C2" s="7">
        <v>0</v>
      </c>
      <c r="D2" s="7">
        <v>1</v>
      </c>
      <c r="E2" s="7">
        <v>0</v>
      </c>
      <c r="F2" s="7">
        <v>5</v>
      </c>
      <c r="G2" s="7">
        <v>4</v>
      </c>
      <c r="H2" s="7">
        <v>9</v>
      </c>
      <c r="I2" s="7">
        <v>18</v>
      </c>
      <c r="K2" s="7" t="s">
        <v>6</v>
      </c>
      <c r="L2" s="7" t="s">
        <v>5</v>
      </c>
      <c r="M2" s="7" t="s">
        <v>11</v>
      </c>
      <c r="N2" s="7">
        <v>45</v>
      </c>
      <c r="O2" s="7">
        <v>50</v>
      </c>
      <c r="P2" s="7" t="s">
        <v>8</v>
      </c>
      <c r="R2" s="7" t="s">
        <v>8</v>
      </c>
      <c r="S2" s="7">
        <v>30.4</v>
      </c>
      <c r="T2" s="7" t="s">
        <v>9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G2" s="7">
        <v>97</v>
      </c>
      <c r="AH2" s="7" t="s">
        <v>8</v>
      </c>
      <c r="AI2" s="7">
        <v>2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1</v>
      </c>
      <c r="AX2" s="7">
        <v>3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J2" s="7" t="s">
        <v>26</v>
      </c>
    </row>
    <row r="3" spans="1:62" x14ac:dyDescent="0.25">
      <c r="A3" s="7">
        <v>2</v>
      </c>
      <c r="B3" s="8">
        <v>44684</v>
      </c>
      <c r="C3" s="7">
        <v>1</v>
      </c>
      <c r="D3" s="7">
        <v>0</v>
      </c>
      <c r="E3" s="7">
        <v>0</v>
      </c>
      <c r="F3" s="7">
        <v>4</v>
      </c>
      <c r="G3" s="7">
        <v>4</v>
      </c>
      <c r="H3" s="7">
        <v>9</v>
      </c>
      <c r="I3" s="7">
        <v>17</v>
      </c>
      <c r="J3" s="7" t="s">
        <v>5</v>
      </c>
      <c r="K3" s="7" t="s">
        <v>6</v>
      </c>
      <c r="L3" s="7" t="s">
        <v>5</v>
      </c>
      <c r="M3" s="7" t="s">
        <v>11</v>
      </c>
      <c r="N3" s="7">
        <v>26</v>
      </c>
      <c r="O3" s="7">
        <v>0</v>
      </c>
      <c r="P3" s="7" t="s">
        <v>8</v>
      </c>
      <c r="Q3" s="7" t="s">
        <v>5</v>
      </c>
      <c r="R3" s="7" t="s">
        <v>8</v>
      </c>
      <c r="S3" s="7">
        <v>24.1</v>
      </c>
      <c r="T3" s="7" t="s">
        <v>9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0</v>
      </c>
      <c r="AG3" s="7">
        <v>100</v>
      </c>
      <c r="AH3" s="7" t="s">
        <v>8</v>
      </c>
      <c r="AI3" s="7">
        <v>1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1</v>
      </c>
      <c r="AP3" s="7">
        <v>0</v>
      </c>
      <c r="AQ3" s="7">
        <v>0</v>
      </c>
      <c r="AR3" s="7">
        <v>0</v>
      </c>
      <c r="AS3" s="7">
        <v>1</v>
      </c>
      <c r="AT3" s="7">
        <v>0</v>
      </c>
      <c r="AU3" s="7">
        <v>0</v>
      </c>
      <c r="AV3" s="7">
        <v>0</v>
      </c>
      <c r="AW3" s="7">
        <v>0</v>
      </c>
      <c r="AX3" s="7">
        <v>5</v>
      </c>
      <c r="AY3" s="7">
        <v>1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J3" s="7" t="s">
        <v>26</v>
      </c>
    </row>
    <row r="4" spans="1:62" x14ac:dyDescent="0.25">
      <c r="A4" s="7">
        <v>3</v>
      </c>
      <c r="B4" s="8">
        <v>44088</v>
      </c>
      <c r="C4" s="7">
        <v>1</v>
      </c>
      <c r="D4" s="7">
        <v>1</v>
      </c>
      <c r="E4" s="7">
        <v>0</v>
      </c>
      <c r="F4" s="7">
        <v>4</v>
      </c>
      <c r="G4" s="7">
        <v>6</v>
      </c>
      <c r="H4" s="7">
        <v>9</v>
      </c>
      <c r="I4" s="7">
        <v>19</v>
      </c>
      <c r="K4" s="7" t="s">
        <v>6</v>
      </c>
      <c r="L4" s="7" t="s">
        <v>5</v>
      </c>
      <c r="M4" s="7" t="s">
        <v>11</v>
      </c>
      <c r="N4" s="7">
        <v>41</v>
      </c>
      <c r="O4" s="7">
        <v>40</v>
      </c>
      <c r="P4" s="7" t="s">
        <v>8</v>
      </c>
      <c r="Q4" s="7" t="s">
        <v>8</v>
      </c>
      <c r="R4" s="7" t="s">
        <v>8</v>
      </c>
      <c r="S4" s="7">
        <v>35</v>
      </c>
      <c r="T4" s="7" t="s">
        <v>9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G4" s="7">
        <v>159</v>
      </c>
      <c r="AH4" s="7" t="s">
        <v>8</v>
      </c>
      <c r="AI4" s="7">
        <v>5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</v>
      </c>
      <c r="AX4" s="7">
        <v>2</v>
      </c>
      <c r="AY4" s="7">
        <v>0</v>
      </c>
      <c r="AZ4" s="7">
        <v>0</v>
      </c>
      <c r="BA4" s="7">
        <v>0</v>
      </c>
      <c r="BB4" s="7">
        <v>1</v>
      </c>
      <c r="BC4" s="7">
        <v>0</v>
      </c>
      <c r="BD4" s="7">
        <v>0</v>
      </c>
      <c r="BE4" s="7">
        <v>0</v>
      </c>
      <c r="BF4" s="7">
        <v>2</v>
      </c>
      <c r="BG4" s="7">
        <v>1</v>
      </c>
      <c r="BH4" s="7">
        <v>3</v>
      </c>
      <c r="BJ4" s="7" t="s">
        <v>26</v>
      </c>
    </row>
    <row r="5" spans="1:62" x14ac:dyDescent="0.25">
      <c r="A5" s="7">
        <v>4</v>
      </c>
      <c r="B5" s="8">
        <v>44155</v>
      </c>
      <c r="C5" s="7">
        <v>1</v>
      </c>
      <c r="D5" s="7">
        <v>0</v>
      </c>
      <c r="E5" s="7">
        <v>0</v>
      </c>
      <c r="F5" s="7">
        <v>4</v>
      </c>
      <c r="G5" s="7">
        <v>4</v>
      </c>
      <c r="H5" s="7">
        <v>10</v>
      </c>
      <c r="I5" s="7">
        <v>18</v>
      </c>
      <c r="K5" s="7" t="s">
        <v>10</v>
      </c>
      <c r="L5" s="7" t="s">
        <v>5</v>
      </c>
      <c r="M5" s="7" t="s">
        <v>11</v>
      </c>
      <c r="N5" s="7">
        <v>40</v>
      </c>
      <c r="O5" s="7">
        <v>50</v>
      </c>
      <c r="P5" s="7" t="s">
        <v>8</v>
      </c>
      <c r="Q5" s="7" t="s">
        <v>5</v>
      </c>
      <c r="R5" s="7" t="s">
        <v>8</v>
      </c>
      <c r="S5" s="7">
        <v>37</v>
      </c>
      <c r="T5" s="7" t="s">
        <v>9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G5" s="7">
        <v>110</v>
      </c>
      <c r="AH5" s="7" t="s">
        <v>8</v>
      </c>
      <c r="AI5" s="7">
        <v>1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4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1</v>
      </c>
      <c r="BE5" s="7">
        <v>0</v>
      </c>
      <c r="BF5" s="7">
        <v>0</v>
      </c>
      <c r="BG5" s="7">
        <v>0</v>
      </c>
      <c r="BH5" s="7">
        <v>0</v>
      </c>
      <c r="BJ5" s="7" t="s">
        <v>26</v>
      </c>
    </row>
    <row r="6" spans="1:62" x14ac:dyDescent="0.25">
      <c r="A6" s="7">
        <v>5</v>
      </c>
      <c r="B6" s="8">
        <v>44684</v>
      </c>
      <c r="C6" s="7">
        <v>1</v>
      </c>
      <c r="D6" s="7">
        <v>1</v>
      </c>
      <c r="E6" s="7">
        <v>0</v>
      </c>
      <c r="F6" s="7">
        <v>2</v>
      </c>
      <c r="G6" s="7">
        <v>2</v>
      </c>
      <c r="H6" s="7">
        <v>7</v>
      </c>
      <c r="I6" s="7">
        <v>11</v>
      </c>
      <c r="J6" s="7" t="s">
        <v>5</v>
      </c>
      <c r="K6" s="7" t="s">
        <v>6</v>
      </c>
      <c r="L6" s="7" t="s">
        <v>5</v>
      </c>
      <c r="M6" s="7" t="s">
        <v>7</v>
      </c>
      <c r="N6" s="7">
        <v>27</v>
      </c>
      <c r="O6" s="7">
        <v>0</v>
      </c>
      <c r="P6" s="7" t="s">
        <v>8</v>
      </c>
      <c r="Q6" s="7" t="s">
        <v>5</v>
      </c>
      <c r="R6" s="7" t="s">
        <v>8</v>
      </c>
      <c r="S6" s="7">
        <v>27</v>
      </c>
      <c r="T6" s="7" t="s">
        <v>9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0</v>
      </c>
      <c r="AG6" s="7">
        <v>120</v>
      </c>
      <c r="AH6" s="7" t="s">
        <v>8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1</v>
      </c>
      <c r="AX6" s="7">
        <v>5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1</v>
      </c>
      <c r="BE6" s="7">
        <v>0</v>
      </c>
      <c r="BF6" s="7">
        <v>0</v>
      </c>
      <c r="BG6" s="7">
        <v>1</v>
      </c>
      <c r="BH6" s="7">
        <v>1</v>
      </c>
      <c r="BJ6" s="7" t="s">
        <v>26</v>
      </c>
    </row>
    <row r="7" spans="1:62" x14ac:dyDescent="0.25">
      <c r="A7" s="7">
        <v>6</v>
      </c>
      <c r="B7" s="8">
        <v>44516</v>
      </c>
      <c r="C7" s="7">
        <v>1</v>
      </c>
      <c r="D7" s="7">
        <v>0</v>
      </c>
      <c r="E7" s="7">
        <v>0</v>
      </c>
      <c r="F7" s="7">
        <v>5</v>
      </c>
      <c r="G7" s="7">
        <v>4</v>
      </c>
      <c r="H7" s="7">
        <v>10</v>
      </c>
      <c r="I7" s="7">
        <v>19</v>
      </c>
      <c r="J7" s="7" t="s">
        <v>5</v>
      </c>
      <c r="K7" s="7" t="s">
        <v>10</v>
      </c>
      <c r="L7" s="7" t="s">
        <v>8</v>
      </c>
      <c r="M7" s="7" t="s">
        <v>11</v>
      </c>
      <c r="N7" s="7">
        <v>30</v>
      </c>
      <c r="O7" s="7">
        <v>0</v>
      </c>
      <c r="P7" s="7" t="s">
        <v>8</v>
      </c>
      <c r="Q7" s="7" t="s">
        <v>5</v>
      </c>
      <c r="R7" s="7" t="s">
        <v>8</v>
      </c>
      <c r="S7" s="7">
        <v>28.3</v>
      </c>
      <c r="T7" s="7" t="s">
        <v>9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G7" s="7">
        <v>120</v>
      </c>
      <c r="AH7" s="7" t="s">
        <v>8</v>
      </c>
      <c r="AI7" s="7">
        <v>2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1</v>
      </c>
      <c r="AX7" s="7">
        <v>3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1</v>
      </c>
      <c r="BE7" s="7">
        <v>0</v>
      </c>
      <c r="BF7" s="7">
        <v>0</v>
      </c>
      <c r="BG7" s="7">
        <v>1</v>
      </c>
      <c r="BH7" s="7">
        <v>1</v>
      </c>
      <c r="BJ7" s="7" t="s">
        <v>26</v>
      </c>
    </row>
    <row r="8" spans="1:62" x14ac:dyDescent="0.25">
      <c r="A8" s="7">
        <v>7</v>
      </c>
      <c r="B8" s="8">
        <v>44418</v>
      </c>
      <c r="C8" s="7">
        <v>0</v>
      </c>
      <c r="D8" s="7">
        <v>1</v>
      </c>
      <c r="E8" s="7">
        <v>0</v>
      </c>
      <c r="F8" s="7">
        <v>4</v>
      </c>
      <c r="G8" s="7">
        <v>4</v>
      </c>
      <c r="H8" s="7">
        <v>9</v>
      </c>
      <c r="I8" s="7">
        <v>17</v>
      </c>
      <c r="J8" s="7" t="s">
        <v>5</v>
      </c>
      <c r="K8" s="7" t="s">
        <v>10</v>
      </c>
      <c r="L8" s="7" t="s">
        <v>5</v>
      </c>
      <c r="M8" s="7" t="s">
        <v>7</v>
      </c>
      <c r="N8" s="7">
        <v>23</v>
      </c>
      <c r="O8" s="7">
        <v>47</v>
      </c>
      <c r="P8" s="7" t="s">
        <v>8</v>
      </c>
      <c r="Q8" s="7" t="s">
        <v>5</v>
      </c>
      <c r="R8" s="7" t="s">
        <v>8</v>
      </c>
      <c r="S8" s="7">
        <v>32</v>
      </c>
      <c r="T8" s="7" t="s">
        <v>9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G8" s="7">
        <v>82</v>
      </c>
      <c r="AH8" s="7" t="s">
        <v>8</v>
      </c>
      <c r="AI8" s="7">
        <v>2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0</v>
      </c>
      <c r="AU8" s="7">
        <v>0</v>
      </c>
      <c r="AV8" s="7">
        <v>0</v>
      </c>
      <c r="AW8" s="7">
        <v>0</v>
      </c>
      <c r="AX8" s="7">
        <v>5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1</v>
      </c>
      <c r="BE8" s="7">
        <v>0</v>
      </c>
      <c r="BF8" s="7">
        <v>0</v>
      </c>
      <c r="BG8" s="7">
        <v>0</v>
      </c>
      <c r="BH8" s="7">
        <v>0</v>
      </c>
      <c r="BJ8" s="7" t="s">
        <v>26</v>
      </c>
    </row>
    <row r="9" spans="1:62" x14ac:dyDescent="0.25">
      <c r="A9" s="7">
        <v>8</v>
      </c>
      <c r="B9" s="8">
        <v>44365</v>
      </c>
      <c r="C9" s="7">
        <v>1</v>
      </c>
      <c r="D9" s="7">
        <v>0</v>
      </c>
      <c r="E9" s="7">
        <v>1</v>
      </c>
      <c r="F9" s="7">
        <v>4</v>
      </c>
      <c r="G9" s="7">
        <v>6</v>
      </c>
      <c r="H9" s="7">
        <v>10</v>
      </c>
      <c r="I9" s="7">
        <v>20</v>
      </c>
      <c r="J9" s="7" t="s">
        <v>5</v>
      </c>
      <c r="K9" s="7" t="s">
        <v>6</v>
      </c>
      <c r="L9" s="7" t="s">
        <v>8</v>
      </c>
      <c r="M9" s="7" t="s">
        <v>11</v>
      </c>
      <c r="N9" s="7">
        <v>70</v>
      </c>
      <c r="O9" s="7">
        <v>13</v>
      </c>
      <c r="P9" s="7" t="s">
        <v>8</v>
      </c>
      <c r="Q9" s="7" t="s">
        <v>5</v>
      </c>
      <c r="R9" s="7" t="s">
        <v>8</v>
      </c>
      <c r="S9" s="7">
        <v>25.1</v>
      </c>
      <c r="T9" s="7" t="s">
        <v>9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G9" s="7">
        <v>143</v>
      </c>
      <c r="AH9" s="7" t="s">
        <v>8</v>
      </c>
      <c r="AI9" s="7">
        <v>9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7">
        <v>0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1</v>
      </c>
      <c r="AY9" s="7">
        <v>1</v>
      </c>
      <c r="AZ9" s="7">
        <v>1</v>
      </c>
      <c r="BA9" s="7">
        <v>0</v>
      </c>
      <c r="BB9" s="7">
        <v>0</v>
      </c>
      <c r="BC9" s="7">
        <v>1</v>
      </c>
      <c r="BD9" s="7">
        <v>0</v>
      </c>
      <c r="BE9" s="7">
        <v>4</v>
      </c>
      <c r="BF9" s="7">
        <v>4</v>
      </c>
      <c r="BG9" s="7">
        <v>10</v>
      </c>
      <c r="BH9" s="7">
        <v>18</v>
      </c>
      <c r="BJ9" s="7" t="s">
        <v>31</v>
      </c>
    </row>
    <row r="10" spans="1:62" x14ac:dyDescent="0.25">
      <c r="A10" s="7">
        <v>9</v>
      </c>
      <c r="B10" s="8">
        <v>44602</v>
      </c>
      <c r="C10" s="7">
        <v>0</v>
      </c>
      <c r="D10" s="7">
        <v>1</v>
      </c>
      <c r="E10" s="7">
        <v>0</v>
      </c>
      <c r="F10" s="7">
        <v>4</v>
      </c>
      <c r="G10" s="7">
        <v>4</v>
      </c>
      <c r="H10" s="7">
        <v>9</v>
      </c>
      <c r="I10" s="7">
        <v>17</v>
      </c>
      <c r="J10" s="7" t="s">
        <v>5</v>
      </c>
      <c r="K10" s="7" t="s">
        <v>10</v>
      </c>
      <c r="L10" s="7" t="s">
        <v>5</v>
      </c>
      <c r="M10" s="7" t="s">
        <v>11</v>
      </c>
      <c r="N10" s="7">
        <v>41</v>
      </c>
      <c r="O10" s="7">
        <v>14</v>
      </c>
      <c r="P10" s="7" t="s">
        <v>8</v>
      </c>
      <c r="Q10" s="7" t="s">
        <v>5</v>
      </c>
      <c r="R10" s="7" t="s">
        <v>8</v>
      </c>
      <c r="S10" s="7">
        <v>26</v>
      </c>
      <c r="T10" s="7" t="s">
        <v>9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G10" s="7">
        <v>130</v>
      </c>
      <c r="AH10" s="7" t="s">
        <v>8</v>
      </c>
      <c r="AI10" s="7">
        <v>2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1</v>
      </c>
      <c r="AV10" s="7">
        <v>0</v>
      </c>
      <c r="AW10" s="7">
        <v>0</v>
      </c>
      <c r="AX10" s="7">
        <v>6</v>
      </c>
      <c r="AY10" s="7">
        <v>1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J10" s="7" t="s">
        <v>26</v>
      </c>
    </row>
    <row r="11" spans="1:62" x14ac:dyDescent="0.25">
      <c r="A11" s="7">
        <v>10</v>
      </c>
      <c r="B11" s="8">
        <v>44106</v>
      </c>
      <c r="C11" s="7">
        <v>0</v>
      </c>
      <c r="D11" s="7">
        <v>1</v>
      </c>
      <c r="E11" s="7">
        <v>0</v>
      </c>
      <c r="F11" s="7">
        <v>4</v>
      </c>
      <c r="G11" s="7">
        <v>4</v>
      </c>
      <c r="H11" s="7">
        <v>9</v>
      </c>
      <c r="I11" s="7">
        <v>17</v>
      </c>
      <c r="J11" s="7" t="s">
        <v>5</v>
      </c>
      <c r="K11" s="7" t="s">
        <v>6</v>
      </c>
      <c r="L11" s="7" t="s">
        <v>5</v>
      </c>
      <c r="M11" s="7" t="s">
        <v>11</v>
      </c>
      <c r="N11" s="7">
        <v>30</v>
      </c>
      <c r="O11" s="7">
        <v>0</v>
      </c>
      <c r="P11" s="7" t="s">
        <v>8</v>
      </c>
      <c r="Q11" s="7" t="s">
        <v>5</v>
      </c>
      <c r="R11" s="7" t="s">
        <v>8</v>
      </c>
      <c r="S11" s="7">
        <v>29.8</v>
      </c>
      <c r="T11" s="7" t="s">
        <v>9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G11" s="7">
        <v>130</v>
      </c>
      <c r="AH11" s="7" t="s">
        <v>8</v>
      </c>
      <c r="AI11" s="7">
        <v>1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1</v>
      </c>
      <c r="AX11" s="7">
        <v>8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1</v>
      </c>
      <c r="BE11" s="7">
        <v>0</v>
      </c>
      <c r="BF11" s="7">
        <v>0</v>
      </c>
      <c r="BG11" s="7">
        <v>0</v>
      </c>
      <c r="BH11" s="7">
        <v>0</v>
      </c>
      <c r="BJ11" s="7" t="s">
        <v>32</v>
      </c>
    </row>
    <row r="12" spans="1:62" x14ac:dyDescent="0.25">
      <c r="A12" s="7">
        <v>11</v>
      </c>
      <c r="B12" s="8">
        <v>44116</v>
      </c>
      <c r="C12" s="7">
        <v>1</v>
      </c>
      <c r="D12" s="7">
        <v>0</v>
      </c>
      <c r="E12" s="7">
        <v>0</v>
      </c>
      <c r="F12" s="7">
        <v>4</v>
      </c>
      <c r="G12" s="7">
        <v>2</v>
      </c>
      <c r="H12" s="7">
        <v>10</v>
      </c>
      <c r="I12" s="7">
        <v>16</v>
      </c>
      <c r="J12" s="7" t="s">
        <v>5</v>
      </c>
      <c r="K12" s="7" t="s">
        <v>10</v>
      </c>
      <c r="L12" s="7" t="s">
        <v>5</v>
      </c>
      <c r="M12" s="7" t="s">
        <v>11</v>
      </c>
      <c r="N12" s="7">
        <v>27</v>
      </c>
      <c r="O12" s="7">
        <v>1</v>
      </c>
      <c r="P12" s="7" t="s">
        <v>8</v>
      </c>
      <c r="Q12" s="7" t="s">
        <v>8</v>
      </c>
      <c r="R12" s="7" t="s">
        <v>8</v>
      </c>
      <c r="S12" s="7">
        <v>31.3</v>
      </c>
      <c r="T12" s="7" t="s">
        <v>9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  <c r="AD12" s="7">
        <v>0</v>
      </c>
      <c r="AE12" s="7">
        <v>0</v>
      </c>
      <c r="AG12" s="7">
        <v>90</v>
      </c>
      <c r="AH12" s="7" t="s">
        <v>8</v>
      </c>
      <c r="AI12" s="7">
        <v>1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1</v>
      </c>
      <c r="AX12" s="7">
        <v>3</v>
      </c>
      <c r="AY12" s="7">
        <v>0</v>
      </c>
      <c r="AZ12" s="7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J12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709E-8950-4F6F-ACDD-D88F3B444D7C}">
  <dimension ref="A1:AP86"/>
  <sheetViews>
    <sheetView tabSelected="1" workbookViewId="0">
      <selection activeCell="B1" sqref="B1:B1048576"/>
    </sheetView>
  </sheetViews>
  <sheetFormatPr defaultColWidth="9.140625" defaultRowHeight="15" x14ac:dyDescent="0.25"/>
  <cols>
    <col min="1" max="1" width="14.5703125" style="2" bestFit="1" customWidth="1"/>
    <col min="2" max="5" width="12.28515625" style="2" customWidth="1"/>
    <col min="6" max="6" width="12.42578125" style="2" bestFit="1" customWidth="1"/>
    <col min="7" max="7" width="20.5703125" style="2" customWidth="1"/>
    <col min="8" max="10" width="9.140625" style="2"/>
    <col min="11" max="11" width="15.7109375" style="2" bestFit="1" customWidth="1"/>
    <col min="12" max="14" width="9.140625" style="2"/>
    <col min="15" max="15" width="22.85546875" style="2" customWidth="1"/>
    <col min="16" max="17" width="9.140625" style="2"/>
    <col min="18" max="18" width="14.7109375" style="2" bestFit="1" customWidth="1"/>
    <col min="19" max="19" width="14.7109375" style="2" customWidth="1"/>
    <col min="20" max="20" width="20.7109375" style="2" customWidth="1"/>
    <col min="21" max="22" width="9.140625" style="2"/>
    <col min="23" max="23" width="28" style="2" bestFit="1" customWidth="1"/>
    <col min="24" max="24" width="18.42578125" style="2" bestFit="1" customWidth="1"/>
    <col min="25" max="25" width="9.140625" style="2"/>
    <col min="26" max="26" width="22.5703125" style="2" bestFit="1" customWidth="1"/>
    <col min="27" max="32" width="9.140625" style="2"/>
    <col min="33" max="33" width="9.42578125" style="2" customWidth="1"/>
    <col min="34" max="34" width="30.42578125" style="2" customWidth="1"/>
    <col min="35" max="16384" width="9.140625" style="2"/>
  </cols>
  <sheetData>
    <row r="1" spans="1:42" s="1" customFormat="1" x14ac:dyDescent="0.25">
      <c r="A1" s="1" t="s">
        <v>33</v>
      </c>
      <c r="B1" s="1" t="s">
        <v>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371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370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H1" s="1" t="s">
        <v>61</v>
      </c>
    </row>
    <row r="2" spans="1:42" x14ac:dyDescent="0.25">
      <c r="A2" s="2">
        <v>43</v>
      </c>
      <c r="B2" s="2">
        <v>37</v>
      </c>
      <c r="C2" s="2" t="s">
        <v>62</v>
      </c>
      <c r="D2" s="2">
        <v>18</v>
      </c>
      <c r="E2" s="2">
        <v>4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65</v>
      </c>
      <c r="K2" s="2" t="s">
        <v>6</v>
      </c>
      <c r="L2" s="2" t="s">
        <v>67</v>
      </c>
      <c r="M2" s="2" t="s">
        <v>64</v>
      </c>
      <c r="N2" s="2">
        <v>42.5</v>
      </c>
      <c r="O2" s="2">
        <v>0</v>
      </c>
      <c r="P2" s="2" t="s">
        <v>65</v>
      </c>
      <c r="Q2" s="2" t="s">
        <v>65</v>
      </c>
      <c r="R2" s="2" t="s">
        <v>65</v>
      </c>
      <c r="S2" s="2" t="s">
        <v>66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69</v>
      </c>
      <c r="Y2" s="2">
        <v>3</v>
      </c>
      <c r="Z2" s="2" t="s">
        <v>72</v>
      </c>
      <c r="AA2" s="2" t="s">
        <v>66</v>
      </c>
      <c r="AB2" s="2" t="s">
        <v>66</v>
      </c>
      <c r="AC2" s="2" t="s">
        <v>73</v>
      </c>
      <c r="AD2" s="2" t="s">
        <v>66</v>
      </c>
      <c r="AE2" s="2" t="s">
        <v>65</v>
      </c>
      <c r="AF2" s="3">
        <v>10</v>
      </c>
      <c r="AH2" s="2" t="s">
        <v>74</v>
      </c>
    </row>
    <row r="3" spans="1:42" x14ac:dyDescent="0.25">
      <c r="A3" s="2">
        <v>45</v>
      </c>
      <c r="B3" s="2">
        <v>29</v>
      </c>
      <c r="C3" s="2" t="s">
        <v>75</v>
      </c>
      <c r="D3" s="2">
        <v>13</v>
      </c>
      <c r="E3" s="2">
        <v>3</v>
      </c>
      <c r="F3" s="2" t="s">
        <v>76</v>
      </c>
      <c r="G3" s="2" t="s">
        <v>77</v>
      </c>
      <c r="H3" s="2" t="s">
        <v>66</v>
      </c>
      <c r="I3" s="2" t="s">
        <v>66</v>
      </c>
      <c r="J3" s="2" t="s">
        <v>78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66</v>
      </c>
      <c r="Q3" s="2" t="s">
        <v>66</v>
      </c>
      <c r="R3" s="2" t="s">
        <v>65</v>
      </c>
      <c r="S3" s="2" t="s">
        <v>66</v>
      </c>
      <c r="T3" s="2" t="s">
        <v>79</v>
      </c>
      <c r="U3" s="2" t="s">
        <v>80</v>
      </c>
      <c r="V3" s="2" t="s">
        <v>70</v>
      </c>
      <c r="W3" s="2" t="s">
        <v>69</v>
      </c>
      <c r="X3" s="2" t="s">
        <v>69</v>
      </c>
      <c r="Y3" s="2">
        <v>3</v>
      </c>
      <c r="Z3" s="2" t="s">
        <v>72</v>
      </c>
      <c r="AA3" s="2" t="s">
        <v>66</v>
      </c>
      <c r="AB3" s="2" t="s">
        <v>66</v>
      </c>
      <c r="AC3" s="2" t="s">
        <v>81</v>
      </c>
      <c r="AD3" s="2" t="s">
        <v>66</v>
      </c>
      <c r="AE3" s="2" t="s">
        <v>65</v>
      </c>
      <c r="AF3" s="2">
        <v>10</v>
      </c>
      <c r="AN3" s="2" t="s">
        <v>82</v>
      </c>
      <c r="AP3" s="2">
        <v>52</v>
      </c>
    </row>
    <row r="4" spans="1:42" x14ac:dyDescent="0.25">
      <c r="A4" s="2">
        <v>48</v>
      </c>
      <c r="B4" s="2" t="s">
        <v>69</v>
      </c>
      <c r="C4" s="2" t="s">
        <v>75</v>
      </c>
      <c r="D4" s="2">
        <v>15</v>
      </c>
      <c r="E4" s="2">
        <v>4</v>
      </c>
      <c r="F4" s="2" t="s">
        <v>83</v>
      </c>
      <c r="G4" s="2" t="s">
        <v>77</v>
      </c>
      <c r="H4" s="2" t="s">
        <v>66</v>
      </c>
      <c r="I4" s="2" t="s">
        <v>66</v>
      </c>
      <c r="J4" s="2" t="s">
        <v>78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66</v>
      </c>
      <c r="Q4" s="2" t="s">
        <v>66</v>
      </c>
      <c r="R4" s="2" t="s">
        <v>65</v>
      </c>
      <c r="S4" s="2" t="s">
        <v>65</v>
      </c>
      <c r="T4" s="2" t="s">
        <v>79</v>
      </c>
      <c r="U4" s="2" t="s">
        <v>84</v>
      </c>
      <c r="V4" s="2" t="s">
        <v>85</v>
      </c>
      <c r="W4" s="2" t="s">
        <v>69</v>
      </c>
      <c r="X4" s="2" t="s">
        <v>69</v>
      </c>
      <c r="Y4" s="2">
        <v>3</v>
      </c>
      <c r="Z4" s="2" t="s">
        <v>72</v>
      </c>
      <c r="AA4" s="2" t="s">
        <v>66</v>
      </c>
      <c r="AB4" s="2" t="s">
        <v>66</v>
      </c>
      <c r="AC4" s="2" t="s">
        <v>81</v>
      </c>
      <c r="AD4" s="2" t="s">
        <v>86</v>
      </c>
      <c r="AE4" s="2" t="s">
        <v>65</v>
      </c>
      <c r="AF4" s="2">
        <v>9</v>
      </c>
      <c r="AH4" s="2" t="s">
        <v>87</v>
      </c>
    </row>
    <row r="5" spans="1:42" x14ac:dyDescent="0.25">
      <c r="A5" s="2">
        <v>58</v>
      </c>
      <c r="B5" s="2">
        <v>28</v>
      </c>
      <c r="C5" s="2" t="s">
        <v>75</v>
      </c>
      <c r="D5" s="2" t="s">
        <v>88</v>
      </c>
      <c r="E5" s="2" t="s">
        <v>88</v>
      </c>
      <c r="F5" s="2" t="s">
        <v>89</v>
      </c>
      <c r="G5" s="2" t="s">
        <v>64</v>
      </c>
      <c r="H5" s="2" t="s">
        <v>66</v>
      </c>
      <c r="I5" s="2" t="s">
        <v>66</v>
      </c>
      <c r="J5" s="2" t="s">
        <v>65</v>
      </c>
      <c r="K5" s="2" t="s">
        <v>10</v>
      </c>
      <c r="L5" s="2" t="s">
        <v>66</v>
      </c>
      <c r="M5" s="2" t="s">
        <v>90</v>
      </c>
      <c r="N5" s="2">
        <v>14</v>
      </c>
      <c r="O5" s="2">
        <v>57</v>
      </c>
      <c r="P5" s="2" t="s">
        <v>65</v>
      </c>
      <c r="Q5" s="2" t="s">
        <v>66</v>
      </c>
      <c r="R5" s="2" t="s">
        <v>65</v>
      </c>
      <c r="S5" s="2" t="s">
        <v>66</v>
      </c>
      <c r="T5" s="2" t="s">
        <v>79</v>
      </c>
      <c r="U5" s="2" t="s">
        <v>91</v>
      </c>
      <c r="V5" s="2" t="s">
        <v>85</v>
      </c>
      <c r="W5" s="2" t="s">
        <v>92</v>
      </c>
      <c r="X5" s="2" t="s">
        <v>69</v>
      </c>
      <c r="Y5" s="2">
        <v>3</v>
      </c>
      <c r="Z5" s="2" t="s">
        <v>72</v>
      </c>
      <c r="AA5" s="2" t="s">
        <v>66</v>
      </c>
      <c r="AB5" s="2" t="s">
        <v>66</v>
      </c>
      <c r="AC5" s="2" t="s">
        <v>93</v>
      </c>
      <c r="AD5" s="2" t="s">
        <v>66</v>
      </c>
      <c r="AE5" s="2" t="s">
        <v>66</v>
      </c>
      <c r="AF5" s="2" t="s">
        <v>69</v>
      </c>
      <c r="AH5" s="2" t="s">
        <v>94</v>
      </c>
      <c r="AN5" s="2" t="s">
        <v>95</v>
      </c>
      <c r="AP5" s="2">
        <v>41</v>
      </c>
    </row>
    <row r="6" spans="1:42" x14ac:dyDescent="0.25">
      <c r="A6" s="2">
        <v>69</v>
      </c>
      <c r="B6" s="2">
        <v>27</v>
      </c>
      <c r="C6" s="2" t="s">
        <v>96</v>
      </c>
      <c r="D6" s="2">
        <v>21</v>
      </c>
      <c r="E6" s="2">
        <v>14</v>
      </c>
      <c r="F6" s="2" t="s">
        <v>97</v>
      </c>
      <c r="G6" s="2" t="s">
        <v>77</v>
      </c>
      <c r="H6" s="2" t="s">
        <v>66</v>
      </c>
      <c r="I6" s="2" t="s">
        <v>66</v>
      </c>
      <c r="J6" s="2" t="s">
        <v>65</v>
      </c>
      <c r="K6" s="2" t="s">
        <v>6</v>
      </c>
      <c r="L6" s="2" t="s">
        <v>66</v>
      </c>
      <c r="M6" s="2" t="s">
        <v>77</v>
      </c>
      <c r="N6" s="2">
        <v>25.1</v>
      </c>
      <c r="O6" s="2">
        <v>2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79</v>
      </c>
      <c r="U6" s="2" t="s">
        <v>80</v>
      </c>
      <c r="V6" s="2" t="s">
        <v>70</v>
      </c>
      <c r="W6" s="2" t="s">
        <v>98</v>
      </c>
      <c r="X6" s="2" t="s">
        <v>69</v>
      </c>
      <c r="Y6" s="2">
        <v>3</v>
      </c>
      <c r="Z6" s="2" t="s">
        <v>72</v>
      </c>
      <c r="AA6" s="2" t="s">
        <v>66</v>
      </c>
      <c r="AB6" s="2" t="s">
        <v>66</v>
      </c>
      <c r="AC6" s="2" t="s">
        <v>99</v>
      </c>
      <c r="AD6" s="2" t="s">
        <v>66</v>
      </c>
      <c r="AE6" s="2" t="s">
        <v>66</v>
      </c>
      <c r="AF6" s="2">
        <v>2</v>
      </c>
      <c r="AN6" s="2" t="s">
        <v>100</v>
      </c>
      <c r="AP6" s="2">
        <v>11</v>
      </c>
    </row>
    <row r="7" spans="1:42" x14ac:dyDescent="0.25">
      <c r="A7" s="2">
        <v>48</v>
      </c>
      <c r="B7" s="2">
        <v>37</v>
      </c>
      <c r="C7" s="2" t="s">
        <v>101</v>
      </c>
      <c r="D7" s="2">
        <v>18</v>
      </c>
      <c r="E7" s="2">
        <v>18</v>
      </c>
      <c r="F7" s="2" t="s">
        <v>102</v>
      </c>
      <c r="G7" s="2" t="s">
        <v>64</v>
      </c>
      <c r="H7" s="2" t="s">
        <v>65</v>
      </c>
      <c r="I7" s="2" t="s">
        <v>66</v>
      </c>
      <c r="J7" s="2" t="s">
        <v>65</v>
      </c>
      <c r="K7" s="2" t="s">
        <v>10</v>
      </c>
      <c r="L7" s="2" t="s">
        <v>66</v>
      </c>
      <c r="M7" s="2" t="s">
        <v>77</v>
      </c>
      <c r="N7" s="2">
        <v>25.8</v>
      </c>
      <c r="O7" s="2">
        <v>1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68</v>
      </c>
      <c r="U7" s="2" t="s">
        <v>69</v>
      </c>
      <c r="V7" s="2" t="s">
        <v>85</v>
      </c>
      <c r="W7" s="2" t="s">
        <v>103</v>
      </c>
      <c r="X7" s="2" t="s">
        <v>69</v>
      </c>
      <c r="Y7" s="2">
        <v>3</v>
      </c>
      <c r="Z7" s="2" t="s">
        <v>104</v>
      </c>
      <c r="AA7" s="2" t="s">
        <v>66</v>
      </c>
      <c r="AB7" s="2" t="s">
        <v>66</v>
      </c>
      <c r="AC7" s="2" t="s">
        <v>99</v>
      </c>
      <c r="AD7" s="2" t="s">
        <v>66</v>
      </c>
      <c r="AE7" s="2" t="s">
        <v>66</v>
      </c>
      <c r="AF7" s="2">
        <v>0</v>
      </c>
    </row>
    <row r="8" spans="1:42" x14ac:dyDescent="0.25">
      <c r="A8" s="2">
        <v>40</v>
      </c>
      <c r="B8" s="2">
        <v>28</v>
      </c>
      <c r="C8" s="2" t="s">
        <v>105</v>
      </c>
      <c r="D8" s="2">
        <v>18</v>
      </c>
      <c r="E8" s="2">
        <v>13</v>
      </c>
      <c r="F8" s="2" t="s">
        <v>106</v>
      </c>
      <c r="G8" s="2" t="s">
        <v>77</v>
      </c>
      <c r="H8" s="2" t="s">
        <v>66</v>
      </c>
      <c r="I8" s="2" t="s">
        <v>66</v>
      </c>
      <c r="J8" s="2" t="s">
        <v>65</v>
      </c>
      <c r="K8" s="2" t="s">
        <v>10</v>
      </c>
      <c r="L8" s="2" t="s">
        <v>66</v>
      </c>
      <c r="M8" s="2" t="s">
        <v>90</v>
      </c>
      <c r="N8" s="2">
        <v>19.5</v>
      </c>
      <c r="O8" s="2">
        <v>27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68</v>
      </c>
      <c r="U8" s="2" t="s">
        <v>69</v>
      </c>
      <c r="V8" s="2" t="s">
        <v>107</v>
      </c>
      <c r="W8" s="2" t="s">
        <v>69</v>
      </c>
      <c r="X8" s="2" t="s">
        <v>69</v>
      </c>
      <c r="Y8" s="2">
        <v>3</v>
      </c>
      <c r="Z8" s="2" t="s">
        <v>72</v>
      </c>
      <c r="AA8" s="2" t="s">
        <v>66</v>
      </c>
      <c r="AB8" s="2" t="s">
        <v>66</v>
      </c>
      <c r="AC8" s="2" t="s">
        <v>81</v>
      </c>
      <c r="AD8" s="2" t="s">
        <v>66</v>
      </c>
      <c r="AE8" s="2" t="s">
        <v>66</v>
      </c>
      <c r="AF8" s="2">
        <v>1</v>
      </c>
    </row>
    <row r="9" spans="1:42" x14ac:dyDescent="0.25">
      <c r="A9" s="2">
        <v>43</v>
      </c>
      <c r="B9" s="2" t="s">
        <v>69</v>
      </c>
      <c r="C9" s="2" t="s">
        <v>105</v>
      </c>
      <c r="D9" s="2" t="s">
        <v>88</v>
      </c>
      <c r="E9" s="2" t="s">
        <v>88</v>
      </c>
      <c r="F9" s="4">
        <v>44355</v>
      </c>
      <c r="G9" s="2" t="s">
        <v>77</v>
      </c>
      <c r="H9" s="2" t="s">
        <v>66</v>
      </c>
      <c r="I9" s="2" t="s">
        <v>66</v>
      </c>
      <c r="J9" s="2" t="s">
        <v>65</v>
      </c>
      <c r="K9" s="2" t="s">
        <v>10</v>
      </c>
      <c r="L9" s="2" t="s">
        <v>66</v>
      </c>
      <c r="M9" s="2" t="s">
        <v>90</v>
      </c>
      <c r="N9" s="2">
        <v>14.3</v>
      </c>
      <c r="O9" s="2">
        <v>0</v>
      </c>
      <c r="P9" s="2" t="s">
        <v>65</v>
      </c>
      <c r="Q9" s="2" t="s">
        <v>66</v>
      </c>
      <c r="R9" s="2" t="s">
        <v>66</v>
      </c>
      <c r="S9" s="2" t="s">
        <v>65</v>
      </c>
      <c r="T9" s="2" t="s">
        <v>79</v>
      </c>
      <c r="U9" s="2" t="s">
        <v>91</v>
      </c>
      <c r="V9" s="2" t="s">
        <v>85</v>
      </c>
      <c r="W9" s="2" t="s">
        <v>69</v>
      </c>
      <c r="X9" s="2" t="s">
        <v>69</v>
      </c>
      <c r="Y9" s="2">
        <v>4</v>
      </c>
      <c r="Z9" s="2" t="s">
        <v>72</v>
      </c>
      <c r="AA9" s="2" t="s">
        <v>66</v>
      </c>
      <c r="AB9" s="2" t="s">
        <v>66</v>
      </c>
      <c r="AC9" s="2" t="s">
        <v>108</v>
      </c>
      <c r="AD9" s="2" t="s">
        <v>66</v>
      </c>
      <c r="AE9" s="2" t="s">
        <v>65</v>
      </c>
      <c r="AF9" s="2">
        <v>6</v>
      </c>
      <c r="AN9" s="2" t="s">
        <v>109</v>
      </c>
      <c r="AP9" s="2" t="s">
        <v>110</v>
      </c>
    </row>
    <row r="10" spans="1:42" x14ac:dyDescent="0.25">
      <c r="A10" s="2">
        <v>56</v>
      </c>
      <c r="B10" s="2">
        <v>36</v>
      </c>
      <c r="C10" s="2" t="s">
        <v>75</v>
      </c>
      <c r="D10" s="2" t="s">
        <v>88</v>
      </c>
      <c r="E10" s="2" t="s">
        <v>88</v>
      </c>
      <c r="F10" s="2" t="s">
        <v>111</v>
      </c>
      <c r="G10" s="2" t="s">
        <v>77</v>
      </c>
      <c r="H10" s="2" t="s">
        <v>65</v>
      </c>
      <c r="I10" s="2" t="s">
        <v>66</v>
      </c>
      <c r="J10" s="2" t="s">
        <v>65</v>
      </c>
      <c r="K10" s="2" t="s">
        <v>6</v>
      </c>
      <c r="L10" s="2" t="s">
        <v>66</v>
      </c>
      <c r="M10" s="2" t="s">
        <v>77</v>
      </c>
      <c r="N10" s="2">
        <v>23</v>
      </c>
      <c r="O10" s="2">
        <v>32</v>
      </c>
      <c r="P10" s="2" t="s">
        <v>65</v>
      </c>
      <c r="Q10" s="2" t="s">
        <v>66</v>
      </c>
      <c r="R10" s="2" t="s">
        <v>66</v>
      </c>
      <c r="S10" s="2" t="s">
        <v>66</v>
      </c>
      <c r="T10" s="2" t="s">
        <v>68</v>
      </c>
      <c r="U10" s="2" t="s">
        <v>69</v>
      </c>
      <c r="V10" s="2" t="s">
        <v>107</v>
      </c>
      <c r="W10" s="2" t="s">
        <v>112</v>
      </c>
      <c r="X10" s="2" t="s">
        <v>69</v>
      </c>
      <c r="Y10" s="2">
        <v>3</v>
      </c>
      <c r="Z10" s="2" t="s">
        <v>72</v>
      </c>
      <c r="AA10" s="2" t="s">
        <v>66</v>
      </c>
      <c r="AB10" s="2" t="s">
        <v>66</v>
      </c>
      <c r="AC10" s="2" t="s">
        <v>81</v>
      </c>
      <c r="AD10" s="2" t="s">
        <v>66</v>
      </c>
      <c r="AE10" s="2" t="s">
        <v>65</v>
      </c>
      <c r="AF10" s="2">
        <v>10</v>
      </c>
      <c r="AM10" s="2">
        <v>62</v>
      </c>
      <c r="AN10" s="2" t="s">
        <v>113</v>
      </c>
      <c r="AP10" s="2">
        <v>41</v>
      </c>
    </row>
    <row r="11" spans="1:42" x14ac:dyDescent="0.25">
      <c r="A11" s="2">
        <v>57</v>
      </c>
      <c r="B11" s="2">
        <v>33</v>
      </c>
      <c r="C11" s="2" t="s">
        <v>96</v>
      </c>
      <c r="D11" s="2">
        <v>16</v>
      </c>
      <c r="E11" s="2">
        <v>3</v>
      </c>
      <c r="F11" s="4">
        <v>43441</v>
      </c>
      <c r="G11" s="2" t="s">
        <v>77</v>
      </c>
      <c r="H11" s="2" t="s">
        <v>65</v>
      </c>
      <c r="I11" s="2" t="s">
        <v>66</v>
      </c>
      <c r="J11" s="2" t="s">
        <v>65</v>
      </c>
      <c r="K11" s="2" t="s">
        <v>6</v>
      </c>
      <c r="L11" s="2" t="s">
        <v>66</v>
      </c>
      <c r="M11" s="2" t="s">
        <v>77</v>
      </c>
      <c r="N11" s="2" t="s">
        <v>69</v>
      </c>
      <c r="O11" s="2">
        <v>0</v>
      </c>
      <c r="P11" s="2" t="s">
        <v>65</v>
      </c>
      <c r="Q11" s="2" t="s">
        <v>66</v>
      </c>
      <c r="R11" s="2" t="s">
        <v>66</v>
      </c>
      <c r="S11" s="2" t="s">
        <v>65</v>
      </c>
      <c r="T11" s="2" t="s">
        <v>68</v>
      </c>
      <c r="U11" s="2" t="s">
        <v>69</v>
      </c>
      <c r="V11" s="2" t="s">
        <v>114</v>
      </c>
      <c r="W11" s="2" t="s">
        <v>115</v>
      </c>
      <c r="X11" s="2" t="s">
        <v>116</v>
      </c>
      <c r="Y11" s="2">
        <v>3</v>
      </c>
      <c r="Z11" s="2" t="s">
        <v>117</v>
      </c>
      <c r="AA11" s="2" t="s">
        <v>66</v>
      </c>
      <c r="AB11" s="2" t="s">
        <v>66</v>
      </c>
      <c r="AC11" s="2" t="s">
        <v>81</v>
      </c>
      <c r="AD11" s="2" t="s">
        <v>66</v>
      </c>
      <c r="AE11" s="2" t="s">
        <v>65</v>
      </c>
      <c r="AF11" s="5" t="s">
        <v>118</v>
      </c>
      <c r="AM11" s="2">
        <v>13</v>
      </c>
      <c r="AN11" s="2" t="s">
        <v>119</v>
      </c>
      <c r="AP11" s="2">
        <v>11</v>
      </c>
    </row>
    <row r="12" spans="1:42" x14ac:dyDescent="0.25">
      <c r="A12" s="2">
        <v>58</v>
      </c>
      <c r="B12" s="2">
        <v>25</v>
      </c>
      <c r="C12" s="2" t="s">
        <v>96</v>
      </c>
      <c r="D12" s="2">
        <v>18</v>
      </c>
      <c r="E12" s="2">
        <v>5</v>
      </c>
      <c r="F12" s="4" t="s">
        <v>120</v>
      </c>
      <c r="G12" s="2" t="s">
        <v>77</v>
      </c>
      <c r="H12" s="2" t="s">
        <v>66</v>
      </c>
      <c r="I12" s="2" t="s">
        <v>66</v>
      </c>
      <c r="J12" s="2" t="s">
        <v>65</v>
      </c>
      <c r="K12" s="2" t="s">
        <v>6</v>
      </c>
      <c r="L12" s="2" t="s">
        <v>66</v>
      </c>
      <c r="M12" s="2" t="s">
        <v>90</v>
      </c>
      <c r="N12" s="2" t="s">
        <v>69</v>
      </c>
      <c r="O12" s="2">
        <v>0</v>
      </c>
      <c r="P12" s="2" t="s">
        <v>66</v>
      </c>
      <c r="Q12" s="2" t="s">
        <v>66</v>
      </c>
      <c r="R12" s="2" t="s">
        <v>66</v>
      </c>
      <c r="S12" s="2" t="s">
        <v>65</v>
      </c>
      <c r="T12" s="2" t="s">
        <v>68</v>
      </c>
      <c r="U12" s="2" t="s">
        <v>69</v>
      </c>
      <c r="V12" s="2" t="s">
        <v>121</v>
      </c>
      <c r="W12" s="2" t="s">
        <v>122</v>
      </c>
      <c r="X12" s="2" t="s">
        <v>69</v>
      </c>
      <c r="Y12" s="2">
        <v>3</v>
      </c>
      <c r="Z12" s="2" t="s">
        <v>72</v>
      </c>
      <c r="AA12" s="2" t="s">
        <v>66</v>
      </c>
      <c r="AB12" s="2" t="s">
        <v>66</v>
      </c>
      <c r="AC12" s="2" t="s">
        <v>81</v>
      </c>
      <c r="AD12" s="2" t="s">
        <v>66</v>
      </c>
      <c r="AE12" s="2" t="s">
        <v>65</v>
      </c>
      <c r="AF12" s="2">
        <v>9</v>
      </c>
    </row>
    <row r="13" spans="1:42" x14ac:dyDescent="0.25">
      <c r="A13" s="2">
        <v>58</v>
      </c>
      <c r="B13" s="2">
        <v>25</v>
      </c>
      <c r="C13" s="2" t="s">
        <v>96</v>
      </c>
      <c r="D13" s="2">
        <v>14</v>
      </c>
      <c r="E13" s="2">
        <v>14</v>
      </c>
      <c r="F13" s="4">
        <v>43139</v>
      </c>
      <c r="G13" s="2" t="s">
        <v>77</v>
      </c>
      <c r="H13" s="2" t="s">
        <v>66</v>
      </c>
      <c r="I13" s="2" t="s">
        <v>66</v>
      </c>
      <c r="J13" s="2" t="s">
        <v>65</v>
      </c>
      <c r="K13" s="2" t="s">
        <v>6</v>
      </c>
      <c r="L13" s="2" t="s">
        <v>66</v>
      </c>
      <c r="M13" s="2" t="s">
        <v>90</v>
      </c>
      <c r="N13" s="2" t="s">
        <v>69</v>
      </c>
      <c r="O13" s="2">
        <v>0</v>
      </c>
      <c r="P13" s="2" t="s">
        <v>66</v>
      </c>
      <c r="Q13" s="2" t="s">
        <v>66</v>
      </c>
      <c r="R13" s="2" t="s">
        <v>66</v>
      </c>
      <c r="S13" s="2" t="s">
        <v>65</v>
      </c>
      <c r="T13" s="2" t="s">
        <v>79</v>
      </c>
      <c r="U13" s="2" t="s">
        <v>91</v>
      </c>
      <c r="V13" s="2" t="s">
        <v>121</v>
      </c>
      <c r="W13" s="2" t="s">
        <v>122</v>
      </c>
      <c r="X13" s="2" t="s">
        <v>69</v>
      </c>
      <c r="Y13" s="2">
        <v>3</v>
      </c>
      <c r="Z13" s="2" t="s">
        <v>72</v>
      </c>
      <c r="AA13" s="2" t="s">
        <v>66</v>
      </c>
      <c r="AB13" s="2" t="s">
        <v>66</v>
      </c>
      <c r="AC13" s="2" t="s">
        <v>123</v>
      </c>
      <c r="AD13" s="2" t="s">
        <v>124</v>
      </c>
      <c r="AE13" s="2" t="s">
        <v>65</v>
      </c>
      <c r="AF13" s="2">
        <v>6</v>
      </c>
    </row>
    <row r="14" spans="1:42" x14ac:dyDescent="0.25">
      <c r="A14" s="2">
        <v>77</v>
      </c>
      <c r="B14" s="2" t="s">
        <v>69</v>
      </c>
      <c r="C14" s="2" t="s">
        <v>105</v>
      </c>
      <c r="D14" s="2">
        <v>20</v>
      </c>
      <c r="E14" s="2">
        <v>0</v>
      </c>
      <c r="F14" s="2" t="s">
        <v>125</v>
      </c>
      <c r="G14" s="2" t="s">
        <v>64</v>
      </c>
      <c r="H14" s="2" t="s">
        <v>66</v>
      </c>
      <c r="I14" s="2" t="s">
        <v>66</v>
      </c>
      <c r="J14" s="2" t="s">
        <v>65</v>
      </c>
      <c r="K14" s="2" t="s">
        <v>6</v>
      </c>
      <c r="L14" s="2" t="s">
        <v>67</v>
      </c>
      <c r="M14" s="2" t="s">
        <v>77</v>
      </c>
      <c r="N14" s="2">
        <v>19.399999999999999</v>
      </c>
      <c r="O14" s="2">
        <v>80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79</v>
      </c>
      <c r="U14" s="2" t="s">
        <v>80</v>
      </c>
      <c r="V14" s="2" t="s">
        <v>85</v>
      </c>
      <c r="W14" s="2" t="s">
        <v>126</v>
      </c>
      <c r="X14" s="2" t="s">
        <v>69</v>
      </c>
      <c r="Y14" s="2">
        <v>3</v>
      </c>
      <c r="Z14" s="2" t="s">
        <v>72</v>
      </c>
      <c r="AA14" s="2" t="s">
        <v>66</v>
      </c>
      <c r="AB14" s="2" t="s">
        <v>66</v>
      </c>
      <c r="AC14" s="2" t="s">
        <v>81</v>
      </c>
      <c r="AD14" s="2" t="s">
        <v>66</v>
      </c>
      <c r="AE14" s="2" t="s">
        <v>65</v>
      </c>
      <c r="AF14" s="2">
        <v>10</v>
      </c>
    </row>
    <row r="15" spans="1:42" x14ac:dyDescent="0.25">
      <c r="A15" s="2">
        <v>48</v>
      </c>
      <c r="B15" s="2">
        <v>21</v>
      </c>
      <c r="C15" s="2" t="s">
        <v>127</v>
      </c>
      <c r="D15" s="2">
        <v>18</v>
      </c>
      <c r="E15" s="2">
        <v>0</v>
      </c>
      <c r="F15" s="2" t="s">
        <v>89</v>
      </c>
      <c r="G15" s="2" t="s">
        <v>77</v>
      </c>
      <c r="H15" s="2" t="s">
        <v>66</v>
      </c>
      <c r="I15" s="2" t="s">
        <v>66</v>
      </c>
      <c r="J15" s="2" t="s">
        <v>65</v>
      </c>
      <c r="K15" s="2" t="s">
        <v>6</v>
      </c>
      <c r="L15" s="2" t="s">
        <v>66</v>
      </c>
      <c r="M15" s="2" t="s">
        <v>90</v>
      </c>
      <c r="N15" s="2">
        <v>5.7</v>
      </c>
      <c r="O15" s="2">
        <v>30</v>
      </c>
      <c r="P15" s="2" t="s">
        <v>66</v>
      </c>
      <c r="Q15" s="2" t="s">
        <v>66</v>
      </c>
      <c r="R15" s="2" t="s">
        <v>66</v>
      </c>
      <c r="S15" s="2" t="s">
        <v>65</v>
      </c>
      <c r="T15" s="2" t="s">
        <v>79</v>
      </c>
      <c r="U15" s="2" t="s">
        <v>80</v>
      </c>
      <c r="V15" s="2" t="s">
        <v>69</v>
      </c>
      <c r="W15" s="2" t="s">
        <v>128</v>
      </c>
      <c r="X15" s="2" t="s">
        <v>69</v>
      </c>
      <c r="Y15" s="2">
        <v>3</v>
      </c>
      <c r="Z15" s="2" t="s">
        <v>72</v>
      </c>
      <c r="AA15" s="2" t="s">
        <v>66</v>
      </c>
      <c r="AB15" s="2" t="s">
        <v>66</v>
      </c>
      <c r="AC15" s="2" t="s">
        <v>81</v>
      </c>
      <c r="AD15" s="2" t="s">
        <v>66</v>
      </c>
      <c r="AE15" s="2" t="s">
        <v>65</v>
      </c>
      <c r="AF15" s="2">
        <v>10</v>
      </c>
    </row>
    <row r="16" spans="1:42" x14ac:dyDescent="0.25">
      <c r="A16" s="2">
        <v>32</v>
      </c>
      <c r="B16" s="2">
        <v>26</v>
      </c>
      <c r="C16" s="2">
        <v>0</v>
      </c>
      <c r="D16" s="2">
        <v>16</v>
      </c>
      <c r="E16" s="2">
        <v>9</v>
      </c>
      <c r="F16" s="2" t="s">
        <v>129</v>
      </c>
      <c r="G16" s="2" t="s">
        <v>77</v>
      </c>
      <c r="H16" s="2" t="s">
        <v>66</v>
      </c>
      <c r="I16" s="2" t="s">
        <v>66</v>
      </c>
      <c r="J16" s="2" t="s">
        <v>65</v>
      </c>
      <c r="K16" s="2" t="s">
        <v>6</v>
      </c>
      <c r="L16" s="2" t="s">
        <v>66</v>
      </c>
      <c r="M16" s="2" t="s">
        <v>90</v>
      </c>
      <c r="N16" s="2">
        <v>26.7</v>
      </c>
      <c r="O16" s="2">
        <v>0</v>
      </c>
      <c r="P16" s="2" t="s">
        <v>65</v>
      </c>
      <c r="Q16" s="2" t="s">
        <v>65</v>
      </c>
      <c r="R16" s="2" t="s">
        <v>66</v>
      </c>
      <c r="S16" s="2" t="s">
        <v>65</v>
      </c>
      <c r="T16" s="2" t="s">
        <v>68</v>
      </c>
      <c r="U16" s="2" t="s">
        <v>69</v>
      </c>
      <c r="V16" s="2" t="s">
        <v>130</v>
      </c>
      <c r="W16" s="2" t="s">
        <v>69</v>
      </c>
      <c r="X16" s="2" t="s">
        <v>69</v>
      </c>
      <c r="Y16" s="2">
        <v>3</v>
      </c>
      <c r="Z16" s="2" t="s">
        <v>72</v>
      </c>
      <c r="AA16" s="2" t="s">
        <v>66</v>
      </c>
      <c r="AB16" s="2" t="s">
        <v>66</v>
      </c>
      <c r="AC16" s="2" t="s">
        <v>108</v>
      </c>
      <c r="AD16" s="2" t="s">
        <v>66</v>
      </c>
      <c r="AE16" s="2" t="s">
        <v>65</v>
      </c>
      <c r="AF16" s="2">
        <v>8</v>
      </c>
    </row>
    <row r="17" spans="1:34" x14ac:dyDescent="0.25">
      <c r="A17" s="2">
        <v>54</v>
      </c>
      <c r="B17" s="2">
        <v>44</v>
      </c>
      <c r="C17" s="2" t="s">
        <v>62</v>
      </c>
      <c r="D17" s="2" t="s">
        <v>88</v>
      </c>
      <c r="E17" s="2" t="s">
        <v>88</v>
      </c>
      <c r="F17" s="2" t="s">
        <v>97</v>
      </c>
      <c r="G17" s="2" t="s">
        <v>64</v>
      </c>
      <c r="H17" s="2" t="s">
        <v>65</v>
      </c>
      <c r="I17" s="2" t="s">
        <v>66</v>
      </c>
      <c r="J17" s="2" t="s">
        <v>65</v>
      </c>
      <c r="K17" s="2" t="s">
        <v>10</v>
      </c>
      <c r="L17" s="2" t="s">
        <v>66</v>
      </c>
      <c r="M17" s="2" t="s">
        <v>90</v>
      </c>
      <c r="N17" s="2">
        <v>13.2</v>
      </c>
      <c r="O17" s="2">
        <v>60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68</v>
      </c>
      <c r="U17" s="2" t="s">
        <v>69</v>
      </c>
      <c r="V17" s="2" t="s">
        <v>131</v>
      </c>
      <c r="W17" s="2" t="s">
        <v>132</v>
      </c>
      <c r="X17" s="2" t="s">
        <v>69</v>
      </c>
      <c r="Y17" s="2">
        <v>3</v>
      </c>
      <c r="Z17" s="2" t="s">
        <v>72</v>
      </c>
      <c r="AA17" s="2" t="s">
        <v>66</v>
      </c>
      <c r="AB17" s="2" t="s">
        <v>66</v>
      </c>
      <c r="AC17" s="2" t="s">
        <v>108</v>
      </c>
      <c r="AD17" s="2" t="s">
        <v>66</v>
      </c>
      <c r="AE17" s="2" t="s">
        <v>65</v>
      </c>
      <c r="AF17" s="2">
        <v>9</v>
      </c>
    </row>
    <row r="18" spans="1:34" x14ac:dyDescent="0.25">
      <c r="A18" s="2">
        <v>51</v>
      </c>
      <c r="B18" s="2">
        <v>23</v>
      </c>
      <c r="C18" s="2" t="s">
        <v>96</v>
      </c>
      <c r="D18" s="2">
        <v>15</v>
      </c>
      <c r="E18" s="2">
        <v>13</v>
      </c>
      <c r="F18" s="4">
        <v>43739</v>
      </c>
      <c r="G18" s="2" t="s">
        <v>77</v>
      </c>
      <c r="H18" s="2" t="s">
        <v>66</v>
      </c>
      <c r="I18" s="2" t="s">
        <v>66</v>
      </c>
      <c r="J18" s="2" t="s">
        <v>65</v>
      </c>
      <c r="K18" s="2" t="s">
        <v>69</v>
      </c>
      <c r="L18" s="2" t="s">
        <v>66</v>
      </c>
      <c r="M18" s="2" t="s">
        <v>90</v>
      </c>
      <c r="N18" s="2" t="s">
        <v>69</v>
      </c>
      <c r="O18" s="2" t="s">
        <v>69</v>
      </c>
      <c r="P18" s="2" t="s">
        <v>65</v>
      </c>
      <c r="Q18" s="2" t="s">
        <v>66</v>
      </c>
      <c r="R18" s="2" t="s">
        <v>66</v>
      </c>
      <c r="S18" s="2" t="s">
        <v>65</v>
      </c>
      <c r="T18" s="2" t="s">
        <v>68</v>
      </c>
      <c r="U18" s="2" t="s">
        <v>69</v>
      </c>
      <c r="V18" s="2" t="s">
        <v>133</v>
      </c>
      <c r="W18" s="2" t="s">
        <v>134</v>
      </c>
      <c r="X18" s="2" t="s">
        <v>69</v>
      </c>
      <c r="Y18" s="2">
        <v>3</v>
      </c>
      <c r="Z18" s="2" t="s">
        <v>72</v>
      </c>
      <c r="AA18" s="2" t="s">
        <v>66</v>
      </c>
      <c r="AB18" s="2" t="s">
        <v>66</v>
      </c>
      <c r="AC18" s="2" t="s">
        <v>123</v>
      </c>
      <c r="AD18" s="2" t="s">
        <v>66</v>
      </c>
      <c r="AE18" s="2" t="s">
        <v>66</v>
      </c>
      <c r="AF18" s="2" t="s">
        <v>69</v>
      </c>
    </row>
    <row r="19" spans="1:34" x14ac:dyDescent="0.25">
      <c r="A19" s="2">
        <v>57</v>
      </c>
      <c r="B19" s="2">
        <v>28</v>
      </c>
      <c r="C19" s="2" t="s">
        <v>96</v>
      </c>
      <c r="D19" s="2">
        <v>13</v>
      </c>
      <c r="E19" s="2">
        <v>0</v>
      </c>
      <c r="F19" s="4">
        <v>43287</v>
      </c>
      <c r="G19" s="2" t="s">
        <v>64</v>
      </c>
      <c r="H19" s="2" t="s">
        <v>65</v>
      </c>
      <c r="I19" s="2" t="s">
        <v>66</v>
      </c>
      <c r="J19" s="2" t="s">
        <v>65</v>
      </c>
      <c r="K19" s="2" t="s">
        <v>10</v>
      </c>
      <c r="L19" s="2" t="s">
        <v>135</v>
      </c>
      <c r="M19" s="2" t="s">
        <v>90</v>
      </c>
      <c r="N19" s="2">
        <v>29.1</v>
      </c>
      <c r="O19" s="2">
        <v>0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68</v>
      </c>
      <c r="U19" s="2" t="s">
        <v>69</v>
      </c>
      <c r="V19" s="2" t="s">
        <v>85</v>
      </c>
      <c r="W19" s="2" t="s">
        <v>136</v>
      </c>
      <c r="X19" s="2" t="s">
        <v>116</v>
      </c>
      <c r="Y19" s="2">
        <v>3</v>
      </c>
      <c r="Z19" s="2" t="s">
        <v>117</v>
      </c>
      <c r="AA19" s="2" t="s">
        <v>66</v>
      </c>
      <c r="AB19" s="2" t="s">
        <v>66</v>
      </c>
      <c r="AC19" s="2" t="s">
        <v>81</v>
      </c>
      <c r="AD19" s="2" t="s">
        <v>66</v>
      </c>
      <c r="AE19" s="2" t="s">
        <v>65</v>
      </c>
      <c r="AF19" s="2">
        <v>10</v>
      </c>
    </row>
    <row r="20" spans="1:34" x14ac:dyDescent="0.25">
      <c r="A20" s="2">
        <v>67</v>
      </c>
      <c r="B20" s="2">
        <v>43</v>
      </c>
      <c r="C20" s="2" t="s">
        <v>96</v>
      </c>
      <c r="D20" s="2" t="s">
        <v>88</v>
      </c>
      <c r="E20" s="2" t="s">
        <v>88</v>
      </c>
      <c r="F20" s="2" t="s">
        <v>125</v>
      </c>
      <c r="G20" s="2" t="s">
        <v>137</v>
      </c>
      <c r="H20" s="2" t="s">
        <v>138</v>
      </c>
      <c r="I20" s="2" t="s">
        <v>138</v>
      </c>
      <c r="J20" s="2" t="s">
        <v>65</v>
      </c>
      <c r="K20" s="2" t="s">
        <v>10</v>
      </c>
      <c r="L20" s="2" t="s">
        <v>67</v>
      </c>
      <c r="M20" s="2" t="s">
        <v>90</v>
      </c>
      <c r="N20" s="2">
        <v>15.6</v>
      </c>
      <c r="O20" s="2">
        <v>8</v>
      </c>
      <c r="P20" s="2" t="s">
        <v>65</v>
      </c>
      <c r="Q20" s="2" t="s">
        <v>66</v>
      </c>
      <c r="R20" s="2" t="s">
        <v>65</v>
      </c>
      <c r="S20" s="2" t="s">
        <v>65</v>
      </c>
      <c r="T20" s="2" t="s">
        <v>68</v>
      </c>
      <c r="U20" s="2" t="s">
        <v>69</v>
      </c>
      <c r="V20" s="2" t="s">
        <v>133</v>
      </c>
      <c r="W20" s="2" t="s">
        <v>139</v>
      </c>
      <c r="X20" s="2" t="s">
        <v>69</v>
      </c>
      <c r="Y20" s="2">
        <v>3</v>
      </c>
      <c r="Z20" s="2" t="s">
        <v>72</v>
      </c>
      <c r="AA20" s="2" t="s">
        <v>138</v>
      </c>
      <c r="AB20" s="2" t="s">
        <v>138</v>
      </c>
      <c r="AC20" s="2" t="s">
        <v>140</v>
      </c>
      <c r="AD20" s="2" t="s">
        <v>138</v>
      </c>
      <c r="AE20" s="2" t="s">
        <v>138</v>
      </c>
      <c r="AF20" s="2" t="s">
        <v>69</v>
      </c>
    </row>
    <row r="21" spans="1:34" x14ac:dyDescent="0.25">
      <c r="A21" s="2">
        <v>49</v>
      </c>
      <c r="B21" s="2">
        <v>27</v>
      </c>
      <c r="C21" s="2" t="s">
        <v>75</v>
      </c>
      <c r="D21" s="2">
        <v>19</v>
      </c>
      <c r="E21" s="2">
        <v>19</v>
      </c>
      <c r="F21" s="2" t="s">
        <v>111</v>
      </c>
      <c r="G21" s="2" t="s">
        <v>137</v>
      </c>
      <c r="H21" s="2" t="s">
        <v>138</v>
      </c>
      <c r="I21" s="2" t="s">
        <v>138</v>
      </c>
      <c r="J21" s="2" t="s">
        <v>141</v>
      </c>
      <c r="K21" s="2" t="s">
        <v>6</v>
      </c>
      <c r="L21" s="2" t="s">
        <v>138</v>
      </c>
      <c r="M21" s="2" t="s">
        <v>142</v>
      </c>
      <c r="N21" s="2" t="s">
        <v>69</v>
      </c>
      <c r="O21" s="2" t="s">
        <v>69</v>
      </c>
      <c r="P21" s="2" t="s">
        <v>141</v>
      </c>
      <c r="Q21" s="2" t="s">
        <v>138</v>
      </c>
      <c r="R21" s="2" t="s">
        <v>138</v>
      </c>
      <c r="S21" s="2" t="s">
        <v>138</v>
      </c>
      <c r="T21" s="2" t="s">
        <v>143</v>
      </c>
      <c r="U21" s="2" t="s">
        <v>69</v>
      </c>
      <c r="V21" s="2" t="s">
        <v>121</v>
      </c>
      <c r="W21" s="2" t="s">
        <v>136</v>
      </c>
      <c r="X21" s="2" t="s">
        <v>69</v>
      </c>
      <c r="Y21" s="2">
        <v>3</v>
      </c>
      <c r="Z21" s="2" t="s">
        <v>144</v>
      </c>
      <c r="AA21" s="2" t="s">
        <v>138</v>
      </c>
      <c r="AB21" s="2" t="s">
        <v>138</v>
      </c>
      <c r="AC21" s="2" t="s">
        <v>145</v>
      </c>
      <c r="AD21" s="2" t="s">
        <v>138</v>
      </c>
      <c r="AE21" s="2" t="s">
        <v>138</v>
      </c>
      <c r="AF21" s="2">
        <v>1</v>
      </c>
      <c r="AH21" s="2" t="s">
        <v>146</v>
      </c>
    </row>
    <row r="22" spans="1:34" x14ac:dyDescent="0.25">
      <c r="A22" s="2">
        <v>55</v>
      </c>
      <c r="B22" s="2" t="s">
        <v>69</v>
      </c>
      <c r="C22" s="2" t="s">
        <v>75</v>
      </c>
      <c r="D22" s="2">
        <v>13</v>
      </c>
      <c r="E22" s="2">
        <v>0</v>
      </c>
      <c r="F22" s="2" t="s">
        <v>129</v>
      </c>
      <c r="G22" s="2" t="s">
        <v>77</v>
      </c>
      <c r="H22" s="2" t="s">
        <v>65</v>
      </c>
      <c r="I22" s="2" t="s">
        <v>66</v>
      </c>
      <c r="J22" s="2" t="s">
        <v>65</v>
      </c>
      <c r="K22" s="2" t="s">
        <v>6</v>
      </c>
      <c r="L22" s="2" t="s">
        <v>138</v>
      </c>
      <c r="M22" s="2" t="s">
        <v>147</v>
      </c>
      <c r="N22" s="2">
        <v>47.3</v>
      </c>
      <c r="O22" s="2">
        <v>90</v>
      </c>
      <c r="P22" s="2" t="s">
        <v>141</v>
      </c>
      <c r="Q22" s="2" t="s">
        <v>141</v>
      </c>
      <c r="R22" s="2" t="s">
        <v>66</v>
      </c>
      <c r="S22" s="2" t="s">
        <v>66</v>
      </c>
      <c r="T22" s="2" t="s">
        <v>143</v>
      </c>
      <c r="U22" s="2" t="s">
        <v>69</v>
      </c>
      <c r="V22" s="2" t="s">
        <v>131</v>
      </c>
      <c r="W22" s="2" t="s">
        <v>148</v>
      </c>
      <c r="X22" s="2" t="s">
        <v>69</v>
      </c>
      <c r="Y22" s="2">
        <v>3</v>
      </c>
      <c r="Z22" s="2" t="s">
        <v>144</v>
      </c>
      <c r="AA22" s="2" t="s">
        <v>138</v>
      </c>
      <c r="AB22" s="2" t="s">
        <v>138</v>
      </c>
      <c r="AC22" s="2" t="s">
        <v>149</v>
      </c>
      <c r="AD22" s="2" t="s">
        <v>138</v>
      </c>
      <c r="AE22" s="2" t="s">
        <v>141</v>
      </c>
      <c r="AF22" s="2">
        <v>9</v>
      </c>
    </row>
    <row r="23" spans="1:34" x14ac:dyDescent="0.25">
      <c r="A23" s="2">
        <v>48</v>
      </c>
      <c r="B23" s="2">
        <v>24</v>
      </c>
      <c r="C23" s="2" t="s">
        <v>96</v>
      </c>
      <c r="D23" s="2">
        <v>10</v>
      </c>
      <c r="E23" s="2">
        <v>9</v>
      </c>
      <c r="F23" s="4">
        <v>43378</v>
      </c>
      <c r="G23" s="2" t="s">
        <v>77</v>
      </c>
      <c r="H23" s="2" t="s">
        <v>66</v>
      </c>
      <c r="I23" s="2" t="s">
        <v>65</v>
      </c>
      <c r="J23" s="2" t="s">
        <v>65</v>
      </c>
      <c r="K23" s="2" t="s">
        <v>6</v>
      </c>
      <c r="L23" s="2" t="s">
        <v>66</v>
      </c>
      <c r="M23" s="2" t="s">
        <v>90</v>
      </c>
      <c r="N23" s="2">
        <v>28.7</v>
      </c>
      <c r="O23" s="2">
        <v>6</v>
      </c>
      <c r="P23" s="2" t="s">
        <v>65</v>
      </c>
      <c r="Q23" s="2" t="s">
        <v>65</v>
      </c>
      <c r="R23" s="2" t="s">
        <v>66</v>
      </c>
      <c r="S23" s="2" t="s">
        <v>65</v>
      </c>
      <c r="T23" s="2" t="s">
        <v>79</v>
      </c>
      <c r="U23" s="2" t="s">
        <v>91</v>
      </c>
      <c r="V23" s="2" t="s">
        <v>121</v>
      </c>
      <c r="W23" s="2" t="s">
        <v>136</v>
      </c>
      <c r="X23" s="2" t="s">
        <v>69</v>
      </c>
      <c r="Y23" s="2">
        <v>3</v>
      </c>
      <c r="Z23" s="2" t="s">
        <v>72</v>
      </c>
      <c r="AA23" s="2" t="s">
        <v>66</v>
      </c>
      <c r="AB23" s="2" t="s">
        <v>150</v>
      </c>
      <c r="AC23" s="2" t="s">
        <v>151</v>
      </c>
      <c r="AD23" s="2" t="s">
        <v>150</v>
      </c>
      <c r="AE23" s="2" t="s">
        <v>141</v>
      </c>
      <c r="AF23" s="2">
        <v>10</v>
      </c>
    </row>
    <row r="24" spans="1:34" x14ac:dyDescent="0.25">
      <c r="A24" s="2">
        <v>62</v>
      </c>
      <c r="B24" s="2">
        <v>34</v>
      </c>
      <c r="C24" s="2" t="s">
        <v>105</v>
      </c>
      <c r="D24" s="2">
        <v>19</v>
      </c>
      <c r="E24" s="2">
        <v>9</v>
      </c>
      <c r="F24" s="4">
        <v>43441</v>
      </c>
      <c r="G24" s="2" t="s">
        <v>64</v>
      </c>
      <c r="H24" s="2" t="s">
        <v>66</v>
      </c>
      <c r="I24" s="2" t="s">
        <v>66</v>
      </c>
      <c r="J24" s="2" t="s">
        <v>65</v>
      </c>
      <c r="K24" s="2" t="s">
        <v>10</v>
      </c>
      <c r="L24" s="2" t="s">
        <v>135</v>
      </c>
      <c r="M24" s="2" t="s">
        <v>77</v>
      </c>
      <c r="N24" s="2">
        <v>16.2</v>
      </c>
      <c r="O24" s="2">
        <v>0</v>
      </c>
      <c r="P24" s="2" t="s">
        <v>66</v>
      </c>
      <c r="Q24" s="2" t="s">
        <v>66</v>
      </c>
      <c r="R24" s="2" t="s">
        <v>65</v>
      </c>
      <c r="S24" s="2" t="s">
        <v>65</v>
      </c>
      <c r="T24" s="2" t="s">
        <v>68</v>
      </c>
      <c r="U24" s="2" t="s">
        <v>69</v>
      </c>
      <c r="V24" s="2" t="s">
        <v>121</v>
      </c>
      <c r="W24" s="2" t="s">
        <v>152</v>
      </c>
      <c r="X24" s="2" t="s">
        <v>69</v>
      </c>
      <c r="Y24" s="2">
        <v>3</v>
      </c>
      <c r="Z24" s="2" t="s">
        <v>144</v>
      </c>
      <c r="AA24" s="2" t="s">
        <v>66</v>
      </c>
      <c r="AB24" s="2" t="s">
        <v>66</v>
      </c>
      <c r="AC24" s="2" t="s">
        <v>81</v>
      </c>
      <c r="AD24" s="2" t="s">
        <v>66</v>
      </c>
      <c r="AE24" s="2" t="s">
        <v>65</v>
      </c>
      <c r="AF24" s="2">
        <v>8</v>
      </c>
    </row>
    <row r="25" spans="1:34" x14ac:dyDescent="0.25">
      <c r="A25" s="2">
        <v>59</v>
      </c>
      <c r="B25" s="2">
        <v>36</v>
      </c>
      <c r="C25" s="2" t="s">
        <v>153</v>
      </c>
      <c r="D25" s="2" t="s">
        <v>88</v>
      </c>
      <c r="E25" s="2" t="s">
        <v>88</v>
      </c>
      <c r="F25" s="2" t="s">
        <v>154</v>
      </c>
      <c r="G25" s="2" t="s">
        <v>64</v>
      </c>
      <c r="H25" s="2" t="s">
        <v>66</v>
      </c>
      <c r="I25" s="2" t="s">
        <v>66</v>
      </c>
      <c r="J25" s="2" t="s">
        <v>65</v>
      </c>
      <c r="K25" s="2" t="s">
        <v>10</v>
      </c>
      <c r="L25" s="2" t="s">
        <v>67</v>
      </c>
      <c r="M25" s="2" t="s">
        <v>90</v>
      </c>
      <c r="N25" s="2">
        <v>38.700000000000003</v>
      </c>
      <c r="O25" s="2">
        <v>15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68</v>
      </c>
      <c r="U25" s="2" t="s">
        <v>69</v>
      </c>
      <c r="V25" s="2" t="s">
        <v>133</v>
      </c>
      <c r="W25" s="2" t="s">
        <v>155</v>
      </c>
      <c r="X25" s="2" t="s">
        <v>69</v>
      </c>
      <c r="Y25" s="2">
        <v>4</v>
      </c>
      <c r="Z25" s="2" t="s">
        <v>72</v>
      </c>
      <c r="AA25" s="2" t="s">
        <v>66</v>
      </c>
      <c r="AB25" s="2" t="s">
        <v>66</v>
      </c>
      <c r="AC25" s="2" t="s">
        <v>81</v>
      </c>
      <c r="AD25" s="2" t="s">
        <v>66</v>
      </c>
      <c r="AE25" s="2" t="s">
        <v>65</v>
      </c>
      <c r="AF25" s="2" t="s">
        <v>69</v>
      </c>
    </row>
    <row r="26" spans="1:34" x14ac:dyDescent="0.25">
      <c r="A26" s="2">
        <v>74</v>
      </c>
      <c r="B26" s="2">
        <v>35</v>
      </c>
      <c r="C26" s="2" t="s">
        <v>96</v>
      </c>
      <c r="D26" s="2">
        <v>19</v>
      </c>
      <c r="E26" s="2">
        <v>16</v>
      </c>
      <c r="F26" s="2" t="s">
        <v>156</v>
      </c>
      <c r="G26" s="2" t="s">
        <v>64</v>
      </c>
      <c r="H26" s="2" t="s">
        <v>65</v>
      </c>
      <c r="I26" s="2" t="s">
        <v>66</v>
      </c>
      <c r="J26" s="2" t="s">
        <v>65</v>
      </c>
      <c r="K26" s="2" t="s">
        <v>10</v>
      </c>
      <c r="L26" s="2" t="s">
        <v>67</v>
      </c>
      <c r="M26" s="2" t="s">
        <v>90</v>
      </c>
      <c r="N26" s="2">
        <v>13.9</v>
      </c>
      <c r="O26" s="2">
        <v>27</v>
      </c>
      <c r="P26" s="2" t="s">
        <v>65</v>
      </c>
      <c r="Q26" s="2" t="s">
        <v>65</v>
      </c>
      <c r="R26" s="2" t="s">
        <v>65</v>
      </c>
      <c r="S26" s="2" t="s">
        <v>66</v>
      </c>
      <c r="T26" s="2" t="s">
        <v>68</v>
      </c>
      <c r="U26" s="2" t="s">
        <v>69</v>
      </c>
      <c r="V26" s="2" t="s">
        <v>131</v>
      </c>
      <c r="W26" s="2" t="s">
        <v>157</v>
      </c>
      <c r="X26" s="2" t="s">
        <v>69</v>
      </c>
      <c r="Y26" s="2">
        <v>3</v>
      </c>
      <c r="Z26" s="2" t="s">
        <v>72</v>
      </c>
      <c r="AA26" s="2" t="s">
        <v>66</v>
      </c>
      <c r="AB26" s="2" t="s">
        <v>66</v>
      </c>
      <c r="AC26" s="2" t="s">
        <v>108</v>
      </c>
      <c r="AD26" s="2" t="s">
        <v>66</v>
      </c>
      <c r="AE26" s="2" t="s">
        <v>65</v>
      </c>
      <c r="AF26" s="2" t="s">
        <v>158</v>
      </c>
    </row>
    <row r="27" spans="1:34" x14ac:dyDescent="0.25">
      <c r="A27" s="2">
        <v>75</v>
      </c>
      <c r="C27" s="2" t="s">
        <v>69</v>
      </c>
      <c r="D27" s="2">
        <v>9</v>
      </c>
      <c r="E27" s="2">
        <v>0</v>
      </c>
      <c r="F27" s="4">
        <v>43378</v>
      </c>
      <c r="G27" s="2" t="s">
        <v>137</v>
      </c>
      <c r="H27" s="2" t="s">
        <v>138</v>
      </c>
      <c r="I27" s="2" t="s">
        <v>138</v>
      </c>
      <c r="J27" s="2" t="s">
        <v>141</v>
      </c>
      <c r="K27" s="2" t="s">
        <v>10</v>
      </c>
      <c r="L27" s="2" t="s">
        <v>138</v>
      </c>
      <c r="M27" s="2" t="s">
        <v>147</v>
      </c>
      <c r="N27" s="2">
        <v>18</v>
      </c>
      <c r="O27" s="2">
        <v>0</v>
      </c>
      <c r="P27" s="2" t="s">
        <v>141</v>
      </c>
      <c r="Q27" s="2" t="s">
        <v>141</v>
      </c>
      <c r="R27" s="2" t="s">
        <v>141</v>
      </c>
      <c r="S27" s="2" t="s">
        <v>141</v>
      </c>
      <c r="T27" s="2" t="s">
        <v>143</v>
      </c>
      <c r="U27" s="2" t="s">
        <v>69</v>
      </c>
      <c r="V27" s="2" t="s">
        <v>159</v>
      </c>
      <c r="W27" s="2" t="s">
        <v>160</v>
      </c>
      <c r="X27" s="2" t="s">
        <v>161</v>
      </c>
      <c r="Y27" s="2">
        <v>3</v>
      </c>
      <c r="Z27" s="2" t="s">
        <v>162</v>
      </c>
      <c r="AA27" s="2" t="s">
        <v>138</v>
      </c>
      <c r="AB27" s="2" t="s">
        <v>138</v>
      </c>
      <c r="AC27" s="2" t="s">
        <v>163</v>
      </c>
      <c r="AD27" s="2" t="s">
        <v>138</v>
      </c>
      <c r="AE27" s="2" t="s">
        <v>141</v>
      </c>
      <c r="AF27" s="2">
        <v>10</v>
      </c>
      <c r="AH27" s="2" t="s">
        <v>164</v>
      </c>
    </row>
    <row r="28" spans="1:34" x14ac:dyDescent="0.25">
      <c r="A28" s="2">
        <v>58</v>
      </c>
      <c r="C28" s="2" t="s">
        <v>96</v>
      </c>
      <c r="D28" s="2">
        <v>14</v>
      </c>
      <c r="E28" s="2">
        <v>20</v>
      </c>
      <c r="F28" s="2" t="s">
        <v>165</v>
      </c>
      <c r="G28" s="2" t="s">
        <v>77</v>
      </c>
      <c r="H28" s="2" t="s">
        <v>141</v>
      </c>
      <c r="I28" s="2" t="s">
        <v>138</v>
      </c>
      <c r="J28" s="2" t="s">
        <v>141</v>
      </c>
      <c r="K28" s="2" t="s">
        <v>6</v>
      </c>
      <c r="L28" s="2" t="s">
        <v>138</v>
      </c>
      <c r="M28" s="2" t="s">
        <v>147</v>
      </c>
      <c r="N28" s="2">
        <v>47.7</v>
      </c>
      <c r="O28" s="2">
        <v>0</v>
      </c>
      <c r="P28" s="2" t="s">
        <v>141</v>
      </c>
      <c r="Q28" s="2" t="s">
        <v>138</v>
      </c>
      <c r="R28" s="2" t="s">
        <v>141</v>
      </c>
      <c r="S28" s="2" t="s">
        <v>141</v>
      </c>
      <c r="T28" s="2" t="s">
        <v>143</v>
      </c>
      <c r="U28" s="2" t="s">
        <v>69</v>
      </c>
      <c r="V28" s="2" t="s">
        <v>166</v>
      </c>
      <c r="W28" s="2" t="s">
        <v>167</v>
      </c>
      <c r="X28" s="2" t="s">
        <v>69</v>
      </c>
      <c r="Y28" s="2">
        <v>3</v>
      </c>
      <c r="Z28" s="2" t="s">
        <v>72</v>
      </c>
      <c r="AA28" s="2" t="s">
        <v>138</v>
      </c>
      <c r="AB28" s="2" t="s">
        <v>138</v>
      </c>
      <c r="AC28" s="2" t="s">
        <v>163</v>
      </c>
      <c r="AD28" s="2" t="s">
        <v>138</v>
      </c>
      <c r="AE28" s="2" t="s">
        <v>138</v>
      </c>
      <c r="AF28" s="2">
        <v>0</v>
      </c>
    </row>
    <row r="29" spans="1:34" x14ac:dyDescent="0.25">
      <c r="A29" s="2">
        <v>38</v>
      </c>
      <c r="B29" s="2">
        <v>24</v>
      </c>
      <c r="C29" s="2" t="s">
        <v>168</v>
      </c>
      <c r="D29" s="2">
        <v>11</v>
      </c>
      <c r="E29" s="2">
        <v>10</v>
      </c>
      <c r="F29" s="2" t="s">
        <v>169</v>
      </c>
      <c r="G29" s="2" t="s">
        <v>77</v>
      </c>
      <c r="H29" s="2" t="s">
        <v>141</v>
      </c>
      <c r="I29" s="2" t="s">
        <v>138</v>
      </c>
      <c r="J29" s="2" t="s">
        <v>141</v>
      </c>
      <c r="K29" s="2" t="s">
        <v>10</v>
      </c>
      <c r="L29" s="2" t="s">
        <v>138</v>
      </c>
      <c r="M29" s="2" t="s">
        <v>170</v>
      </c>
      <c r="N29" s="2">
        <v>43</v>
      </c>
      <c r="O29" s="2">
        <v>15</v>
      </c>
      <c r="P29" s="2" t="s">
        <v>138</v>
      </c>
      <c r="Q29" s="2" t="s">
        <v>138</v>
      </c>
      <c r="R29" s="2" t="s">
        <v>138</v>
      </c>
      <c r="S29" s="2" t="s">
        <v>141</v>
      </c>
      <c r="T29" s="2" t="s">
        <v>143</v>
      </c>
      <c r="U29" s="2" t="s">
        <v>69</v>
      </c>
      <c r="V29" s="2" t="s">
        <v>166</v>
      </c>
      <c r="W29" s="2" t="s">
        <v>69</v>
      </c>
      <c r="X29" s="2" t="s">
        <v>69</v>
      </c>
      <c r="Y29" s="2">
        <v>3</v>
      </c>
      <c r="Z29" s="2" t="s">
        <v>72</v>
      </c>
      <c r="AA29" s="2" t="s">
        <v>66</v>
      </c>
      <c r="AB29" s="2" t="s">
        <v>66</v>
      </c>
      <c r="AC29" s="2" t="s">
        <v>123</v>
      </c>
      <c r="AD29" s="2" t="s">
        <v>66</v>
      </c>
      <c r="AE29" s="2" t="s">
        <v>66</v>
      </c>
      <c r="AF29" s="2" t="s">
        <v>69</v>
      </c>
    </row>
    <row r="30" spans="1:34" x14ac:dyDescent="0.25">
      <c r="A30" s="2">
        <v>64</v>
      </c>
      <c r="C30" s="2" t="s">
        <v>171</v>
      </c>
      <c r="D30" s="2">
        <v>18</v>
      </c>
      <c r="E30" s="2">
        <v>3</v>
      </c>
      <c r="F30" s="2" t="s">
        <v>172</v>
      </c>
      <c r="G30" s="2" t="s">
        <v>64</v>
      </c>
      <c r="H30" s="2" t="s">
        <v>65</v>
      </c>
      <c r="I30" s="2" t="s">
        <v>66</v>
      </c>
      <c r="J30" s="2" t="s">
        <v>65</v>
      </c>
      <c r="K30" s="2" t="s">
        <v>6</v>
      </c>
      <c r="L30" s="2" t="s">
        <v>66</v>
      </c>
      <c r="M30" s="2" t="s">
        <v>77</v>
      </c>
      <c r="N30" s="2">
        <v>4.9000000000000004</v>
      </c>
      <c r="O30" s="2">
        <v>520</v>
      </c>
      <c r="P30" s="2" t="s">
        <v>65</v>
      </c>
      <c r="Q30" s="2" t="s">
        <v>66</v>
      </c>
      <c r="R30" s="2" t="s">
        <v>65</v>
      </c>
      <c r="S30" s="2" t="s">
        <v>65</v>
      </c>
      <c r="T30" s="2" t="s">
        <v>68</v>
      </c>
      <c r="U30" s="2" t="s">
        <v>69</v>
      </c>
      <c r="V30" s="2" t="s">
        <v>166</v>
      </c>
      <c r="W30" s="2" t="s">
        <v>69</v>
      </c>
      <c r="X30" s="2" t="s">
        <v>69</v>
      </c>
      <c r="Y30" s="2">
        <v>3</v>
      </c>
      <c r="Z30" s="2" t="s">
        <v>72</v>
      </c>
      <c r="AA30" s="2" t="s">
        <v>66</v>
      </c>
      <c r="AB30" s="2" t="s">
        <v>66</v>
      </c>
      <c r="AC30" s="2" t="s">
        <v>123</v>
      </c>
      <c r="AD30" s="2" t="s">
        <v>66</v>
      </c>
      <c r="AE30" s="2" t="s">
        <v>65</v>
      </c>
      <c r="AF30" s="2">
        <v>9</v>
      </c>
    </row>
    <row r="31" spans="1:34" x14ac:dyDescent="0.25">
      <c r="A31" s="2">
        <v>65</v>
      </c>
      <c r="B31" s="2">
        <v>28</v>
      </c>
      <c r="C31" s="2" t="s">
        <v>173</v>
      </c>
      <c r="D31" s="2">
        <v>18</v>
      </c>
      <c r="E31" s="2">
        <v>9</v>
      </c>
      <c r="F31" s="4">
        <v>43688</v>
      </c>
      <c r="G31" s="2" t="s">
        <v>77</v>
      </c>
      <c r="H31" s="2" t="s">
        <v>66</v>
      </c>
      <c r="I31" s="2" t="s">
        <v>66</v>
      </c>
      <c r="J31" s="2" t="s">
        <v>65</v>
      </c>
      <c r="K31" s="2" t="s">
        <v>6</v>
      </c>
      <c r="L31" s="2" t="s">
        <v>66</v>
      </c>
      <c r="M31" s="2" t="s">
        <v>90</v>
      </c>
      <c r="N31" s="2">
        <v>24.3</v>
      </c>
      <c r="O31" s="2">
        <v>10</v>
      </c>
      <c r="P31" s="2" t="s">
        <v>66</v>
      </c>
      <c r="Q31" s="2" t="s">
        <v>66</v>
      </c>
      <c r="R31" s="2" t="s">
        <v>66</v>
      </c>
      <c r="S31" s="2" t="s">
        <v>65</v>
      </c>
      <c r="T31" s="2" t="s">
        <v>68</v>
      </c>
      <c r="U31" s="2" t="s">
        <v>69</v>
      </c>
      <c r="V31" s="2" t="s">
        <v>174</v>
      </c>
      <c r="W31" s="2" t="s">
        <v>175</v>
      </c>
      <c r="X31" s="2" t="s">
        <v>69</v>
      </c>
      <c r="Y31" s="2">
        <v>4</v>
      </c>
      <c r="Z31" s="2" t="s">
        <v>144</v>
      </c>
      <c r="AA31" s="2" t="s">
        <v>66</v>
      </c>
      <c r="AB31" s="2" t="s">
        <v>66</v>
      </c>
      <c r="AC31" s="2" t="s">
        <v>99</v>
      </c>
      <c r="AD31" s="2" t="s">
        <v>66</v>
      </c>
      <c r="AE31" s="2" t="s">
        <v>65</v>
      </c>
      <c r="AF31" s="2">
        <v>6</v>
      </c>
    </row>
    <row r="32" spans="1:34" x14ac:dyDescent="0.25">
      <c r="A32" s="2">
        <v>40</v>
      </c>
      <c r="C32" s="2" t="s">
        <v>176</v>
      </c>
      <c r="D32" s="2">
        <v>9</v>
      </c>
      <c r="E32" s="2">
        <v>10</v>
      </c>
      <c r="F32" s="2" t="s">
        <v>177</v>
      </c>
      <c r="G32" s="2" t="s">
        <v>142</v>
      </c>
      <c r="H32" s="2" t="s">
        <v>138</v>
      </c>
      <c r="I32" s="2" t="s">
        <v>138</v>
      </c>
      <c r="J32" s="2" t="s">
        <v>141</v>
      </c>
      <c r="K32" s="2" t="s">
        <v>6</v>
      </c>
      <c r="L32" s="2" t="s">
        <v>138</v>
      </c>
      <c r="M32" s="2" t="s">
        <v>147</v>
      </c>
      <c r="N32" s="2">
        <v>24.4</v>
      </c>
      <c r="O32" s="2">
        <v>0</v>
      </c>
      <c r="P32" s="2" t="s">
        <v>138</v>
      </c>
      <c r="Q32" s="2" t="s">
        <v>138</v>
      </c>
      <c r="R32" s="2" t="s">
        <v>138</v>
      </c>
      <c r="S32" s="2" t="s">
        <v>66</v>
      </c>
      <c r="T32" s="2" t="s">
        <v>68</v>
      </c>
      <c r="U32" s="2" t="s">
        <v>69</v>
      </c>
      <c r="V32" s="2" t="s">
        <v>166</v>
      </c>
      <c r="W32" s="2" t="s">
        <v>69</v>
      </c>
      <c r="X32" s="2" t="s">
        <v>69</v>
      </c>
      <c r="Y32" s="2">
        <v>3</v>
      </c>
      <c r="Z32" s="2" t="s">
        <v>72</v>
      </c>
      <c r="AA32" s="2" t="s">
        <v>66</v>
      </c>
      <c r="AB32" s="2" t="s">
        <v>66</v>
      </c>
      <c r="AC32" s="2" t="s">
        <v>108</v>
      </c>
      <c r="AD32" s="2" t="s">
        <v>66</v>
      </c>
      <c r="AE32" s="2" t="s">
        <v>65</v>
      </c>
      <c r="AF32" s="2">
        <v>6</v>
      </c>
    </row>
    <row r="33" spans="1:34" x14ac:dyDescent="0.25">
      <c r="A33" s="2">
        <v>43</v>
      </c>
      <c r="B33" s="2">
        <v>42</v>
      </c>
      <c r="C33" s="2" t="s">
        <v>178</v>
      </c>
      <c r="D33" s="2">
        <v>12</v>
      </c>
      <c r="E33" s="2">
        <v>10</v>
      </c>
      <c r="F33" s="2" t="s">
        <v>179</v>
      </c>
      <c r="G33" s="2" t="s">
        <v>142</v>
      </c>
      <c r="H33" s="2" t="s">
        <v>138</v>
      </c>
      <c r="I33" s="2" t="s">
        <v>138</v>
      </c>
      <c r="J33" s="2" t="s">
        <v>141</v>
      </c>
      <c r="K33" s="2" t="s">
        <v>6</v>
      </c>
      <c r="L33" s="2" t="s">
        <v>138</v>
      </c>
      <c r="M33" s="2" t="s">
        <v>170</v>
      </c>
      <c r="N33" s="2">
        <v>27.6</v>
      </c>
      <c r="O33" s="2">
        <v>28</v>
      </c>
      <c r="P33" s="2" t="s">
        <v>138</v>
      </c>
      <c r="Q33" s="2" t="s">
        <v>141</v>
      </c>
      <c r="R33" s="2" t="s">
        <v>138</v>
      </c>
      <c r="S33" s="2" t="s">
        <v>138</v>
      </c>
      <c r="T33" s="2" t="s">
        <v>143</v>
      </c>
      <c r="U33" s="2" t="s">
        <v>69</v>
      </c>
      <c r="V33" s="2" t="s">
        <v>180</v>
      </c>
      <c r="W33" s="2" t="s">
        <v>69</v>
      </c>
      <c r="X33" s="2" t="s">
        <v>69</v>
      </c>
      <c r="Y33" s="2">
        <v>3</v>
      </c>
      <c r="Z33" s="2" t="s">
        <v>144</v>
      </c>
      <c r="AA33" s="2" t="s">
        <v>138</v>
      </c>
      <c r="AB33" s="2" t="s">
        <v>138</v>
      </c>
      <c r="AC33" s="2" t="s">
        <v>145</v>
      </c>
      <c r="AD33" s="2" t="s">
        <v>138</v>
      </c>
      <c r="AE33" s="2" t="s">
        <v>141</v>
      </c>
      <c r="AF33" s="2">
        <v>5</v>
      </c>
    </row>
    <row r="34" spans="1:34" x14ac:dyDescent="0.25">
      <c r="A34" s="2">
        <v>62</v>
      </c>
      <c r="C34" s="2" t="s">
        <v>181</v>
      </c>
      <c r="D34" s="2" t="s">
        <v>88</v>
      </c>
      <c r="E34" s="2" t="s">
        <v>88</v>
      </c>
      <c r="F34" s="4">
        <v>43778</v>
      </c>
      <c r="G34" s="2" t="s">
        <v>142</v>
      </c>
      <c r="H34" s="2" t="s">
        <v>138</v>
      </c>
      <c r="I34" s="2" t="s">
        <v>138</v>
      </c>
      <c r="J34" s="2" t="s">
        <v>141</v>
      </c>
      <c r="K34" s="2" t="s">
        <v>6</v>
      </c>
      <c r="L34" s="2" t="s">
        <v>138</v>
      </c>
      <c r="M34" s="2" t="s">
        <v>147</v>
      </c>
      <c r="N34" s="2">
        <v>34.799999999999997</v>
      </c>
      <c r="O34" s="2">
        <v>48</v>
      </c>
      <c r="P34" s="2" t="s">
        <v>138</v>
      </c>
      <c r="Q34" s="2" t="s">
        <v>138</v>
      </c>
      <c r="R34" s="2" t="s">
        <v>138</v>
      </c>
      <c r="S34" s="2" t="s">
        <v>141</v>
      </c>
      <c r="T34" s="2" t="s">
        <v>143</v>
      </c>
      <c r="U34" s="2" t="s">
        <v>69</v>
      </c>
      <c r="V34" s="2" t="s">
        <v>69</v>
      </c>
      <c r="W34" s="2" t="s">
        <v>182</v>
      </c>
      <c r="X34" s="2" t="s">
        <v>69</v>
      </c>
      <c r="Y34" s="2" t="s">
        <v>69</v>
      </c>
      <c r="Z34" s="2" t="s">
        <v>144</v>
      </c>
      <c r="AA34" s="2" t="s">
        <v>138</v>
      </c>
      <c r="AB34" s="2" t="s">
        <v>138</v>
      </c>
      <c r="AC34" s="2" t="s">
        <v>183</v>
      </c>
      <c r="AD34" s="2" t="s">
        <v>138</v>
      </c>
      <c r="AE34" s="2" t="s">
        <v>138</v>
      </c>
      <c r="AF34" s="2" t="s">
        <v>69</v>
      </c>
    </row>
    <row r="35" spans="1:34" x14ac:dyDescent="0.25">
      <c r="A35" s="2">
        <v>63</v>
      </c>
      <c r="C35" s="2">
        <v>3</v>
      </c>
      <c r="D35" s="2" t="s">
        <v>88</v>
      </c>
      <c r="E35" s="2" t="s">
        <v>88</v>
      </c>
      <c r="F35" s="4">
        <v>43807</v>
      </c>
      <c r="G35" s="2" t="s">
        <v>137</v>
      </c>
      <c r="H35" s="2" t="s">
        <v>141</v>
      </c>
      <c r="I35" s="2" t="s">
        <v>138</v>
      </c>
      <c r="J35" s="2" t="s">
        <v>141</v>
      </c>
      <c r="K35" s="2" t="s">
        <v>6</v>
      </c>
      <c r="L35" s="2" t="s">
        <v>138</v>
      </c>
      <c r="M35" s="2" t="s">
        <v>147</v>
      </c>
      <c r="N35" s="2">
        <v>33.6</v>
      </c>
      <c r="O35" s="2">
        <v>0</v>
      </c>
      <c r="P35" s="2" t="s">
        <v>138</v>
      </c>
      <c r="Q35" s="2" t="s">
        <v>138</v>
      </c>
      <c r="R35" s="2" t="s">
        <v>138</v>
      </c>
      <c r="S35" s="2" t="s">
        <v>141</v>
      </c>
      <c r="T35" s="2" t="s">
        <v>143</v>
      </c>
      <c r="U35" s="2" t="s">
        <v>69</v>
      </c>
      <c r="V35" s="2" t="s">
        <v>180</v>
      </c>
      <c r="W35" s="2" t="s">
        <v>184</v>
      </c>
      <c r="X35" s="2" t="s">
        <v>69</v>
      </c>
      <c r="Y35" s="2">
        <v>3</v>
      </c>
      <c r="Z35" s="2" t="s">
        <v>144</v>
      </c>
      <c r="AA35" s="2" t="s">
        <v>138</v>
      </c>
      <c r="AB35" s="2" t="s">
        <v>138</v>
      </c>
      <c r="AC35" s="2" t="s">
        <v>183</v>
      </c>
      <c r="AD35" s="2" t="s">
        <v>138</v>
      </c>
      <c r="AE35" s="2" t="s">
        <v>141</v>
      </c>
      <c r="AF35" s="2">
        <v>10</v>
      </c>
    </row>
    <row r="36" spans="1:34" x14ac:dyDescent="0.25">
      <c r="A36" s="2">
        <v>50</v>
      </c>
      <c r="B36" s="2">
        <v>29</v>
      </c>
      <c r="C36" s="2" t="s">
        <v>185</v>
      </c>
      <c r="D36" s="2" t="s">
        <v>88</v>
      </c>
      <c r="E36" s="2" t="s">
        <v>88</v>
      </c>
      <c r="F36" s="2" t="s">
        <v>186</v>
      </c>
      <c r="G36" s="2" t="s">
        <v>142</v>
      </c>
      <c r="H36" s="2" t="s">
        <v>141</v>
      </c>
      <c r="I36" s="2" t="s">
        <v>138</v>
      </c>
      <c r="J36" s="2" t="s">
        <v>138</v>
      </c>
      <c r="P36" s="2" t="s">
        <v>138</v>
      </c>
      <c r="Q36" s="2" t="s">
        <v>138</v>
      </c>
      <c r="R36" s="2" t="s">
        <v>138</v>
      </c>
      <c r="S36" s="2" t="s">
        <v>138</v>
      </c>
      <c r="T36" s="2" t="s">
        <v>187</v>
      </c>
      <c r="U36" s="2" t="s">
        <v>188</v>
      </c>
      <c r="V36" s="2" t="s">
        <v>121</v>
      </c>
      <c r="W36" s="2" t="s">
        <v>189</v>
      </c>
      <c r="X36" s="2" t="s">
        <v>69</v>
      </c>
      <c r="Y36" s="2">
        <v>3</v>
      </c>
      <c r="Z36" s="2" t="s">
        <v>144</v>
      </c>
      <c r="AA36" s="2" t="s">
        <v>138</v>
      </c>
      <c r="AB36" s="2" t="s">
        <v>138</v>
      </c>
      <c r="AC36" s="2" t="s">
        <v>145</v>
      </c>
      <c r="AD36" s="2" t="s">
        <v>138</v>
      </c>
      <c r="AE36" s="2" t="s">
        <v>141</v>
      </c>
      <c r="AF36" s="2">
        <v>9</v>
      </c>
    </row>
    <row r="37" spans="1:34" x14ac:dyDescent="0.25">
      <c r="A37" s="2">
        <v>67</v>
      </c>
      <c r="B37" s="2" t="s">
        <v>190</v>
      </c>
      <c r="C37" s="2" t="s">
        <v>191</v>
      </c>
      <c r="D37" s="2">
        <v>20</v>
      </c>
      <c r="E37" s="2">
        <v>20</v>
      </c>
      <c r="F37" s="4">
        <v>43862</v>
      </c>
      <c r="G37" s="2" t="s">
        <v>137</v>
      </c>
      <c r="H37" s="2" t="s">
        <v>138</v>
      </c>
      <c r="I37" s="2" t="s">
        <v>138</v>
      </c>
      <c r="J37" s="2" t="s">
        <v>141</v>
      </c>
      <c r="K37" s="2" t="s">
        <v>6</v>
      </c>
      <c r="L37" s="2" t="s">
        <v>138</v>
      </c>
      <c r="M37" s="2" t="s">
        <v>142</v>
      </c>
      <c r="N37" s="2">
        <v>37.700000000000003</v>
      </c>
      <c r="O37" s="2">
        <v>14</v>
      </c>
      <c r="P37" s="2" t="s">
        <v>141</v>
      </c>
      <c r="Q37" s="2" t="s">
        <v>141</v>
      </c>
      <c r="R37" s="2" t="s">
        <v>138</v>
      </c>
      <c r="S37" s="2" t="s">
        <v>141</v>
      </c>
      <c r="T37" s="2" t="s">
        <v>143</v>
      </c>
      <c r="U37" s="2" t="s">
        <v>69</v>
      </c>
      <c r="V37" s="2" t="s">
        <v>180</v>
      </c>
      <c r="W37" s="2" t="s">
        <v>192</v>
      </c>
      <c r="X37" s="2" t="s">
        <v>69</v>
      </c>
      <c r="Y37" s="2">
        <v>3</v>
      </c>
      <c r="Z37" s="2" t="s">
        <v>144</v>
      </c>
      <c r="AA37" s="2" t="s">
        <v>138</v>
      </c>
      <c r="AB37" s="2" t="s">
        <v>138</v>
      </c>
      <c r="AC37" s="2" t="s">
        <v>145</v>
      </c>
      <c r="AD37" s="2" t="s">
        <v>138</v>
      </c>
      <c r="AE37" s="2" t="s">
        <v>138</v>
      </c>
      <c r="AF37" s="2">
        <v>2</v>
      </c>
    </row>
    <row r="38" spans="1:34" x14ac:dyDescent="0.25">
      <c r="A38" s="2">
        <v>53</v>
      </c>
      <c r="B38" s="2">
        <v>28</v>
      </c>
      <c r="C38" s="2" t="s">
        <v>193</v>
      </c>
      <c r="D38" s="2">
        <v>18</v>
      </c>
      <c r="E38" s="2">
        <v>0</v>
      </c>
      <c r="F38" s="4">
        <v>43713</v>
      </c>
      <c r="G38" s="2" t="s">
        <v>137</v>
      </c>
      <c r="H38" s="2" t="s">
        <v>138</v>
      </c>
      <c r="I38" s="2" t="s">
        <v>138</v>
      </c>
      <c r="J38" s="2" t="s">
        <v>141</v>
      </c>
      <c r="K38" s="2" t="s">
        <v>10</v>
      </c>
      <c r="L38" s="2" t="s">
        <v>194</v>
      </c>
      <c r="M38" s="2" t="s">
        <v>142</v>
      </c>
      <c r="N38" s="2">
        <v>28.9</v>
      </c>
      <c r="O38" s="2">
        <v>0</v>
      </c>
      <c r="P38" s="2" t="s">
        <v>138</v>
      </c>
      <c r="Q38" s="2" t="s">
        <v>138</v>
      </c>
      <c r="R38" s="2" t="s">
        <v>138</v>
      </c>
      <c r="S38" s="2" t="s">
        <v>141</v>
      </c>
      <c r="T38" s="2" t="s">
        <v>143</v>
      </c>
      <c r="U38" s="2" t="s">
        <v>69</v>
      </c>
      <c r="V38" s="2" t="s">
        <v>180</v>
      </c>
      <c r="W38" s="2" t="s">
        <v>195</v>
      </c>
      <c r="X38" s="2" t="s">
        <v>69</v>
      </c>
      <c r="Y38" s="2">
        <v>3</v>
      </c>
      <c r="Z38" s="2" t="s">
        <v>144</v>
      </c>
      <c r="AA38" s="2" t="s">
        <v>138</v>
      </c>
      <c r="AB38" s="2" t="s">
        <v>138</v>
      </c>
      <c r="AC38" s="2" t="s">
        <v>145</v>
      </c>
      <c r="AD38" s="2" t="s">
        <v>138</v>
      </c>
      <c r="AE38" s="2" t="s">
        <v>141</v>
      </c>
      <c r="AF38" s="2">
        <v>10</v>
      </c>
    </row>
    <row r="39" spans="1:34" x14ac:dyDescent="0.25">
      <c r="A39" s="2">
        <v>63</v>
      </c>
      <c r="C39" s="2" t="s">
        <v>196</v>
      </c>
      <c r="D39" s="2">
        <v>9</v>
      </c>
      <c r="E39" s="2">
        <v>8</v>
      </c>
      <c r="F39" s="2" t="s">
        <v>177</v>
      </c>
      <c r="G39" s="2" t="s">
        <v>137</v>
      </c>
      <c r="H39" s="2" t="s">
        <v>141</v>
      </c>
      <c r="I39" s="2" t="s">
        <v>138</v>
      </c>
      <c r="J39" s="2" t="s">
        <v>141</v>
      </c>
      <c r="K39" s="2" t="s">
        <v>10</v>
      </c>
      <c r="L39" s="2" t="s">
        <v>138</v>
      </c>
      <c r="M39" s="2" t="s">
        <v>142</v>
      </c>
      <c r="N39" s="2">
        <v>19</v>
      </c>
      <c r="O39" s="2">
        <v>0</v>
      </c>
      <c r="P39" s="2" t="s">
        <v>141</v>
      </c>
      <c r="Q39" s="2" t="s">
        <v>141</v>
      </c>
      <c r="R39" s="2" t="s">
        <v>138</v>
      </c>
      <c r="S39" s="2" t="s">
        <v>141</v>
      </c>
      <c r="T39" s="2" t="s">
        <v>143</v>
      </c>
      <c r="U39" s="2" t="s">
        <v>69</v>
      </c>
      <c r="V39" s="2" t="s">
        <v>69</v>
      </c>
      <c r="W39" s="2" t="s">
        <v>197</v>
      </c>
      <c r="X39" s="2" t="s">
        <v>69</v>
      </c>
      <c r="Y39" s="2">
        <v>3</v>
      </c>
      <c r="Z39" s="2" t="s">
        <v>144</v>
      </c>
      <c r="AA39" s="2" t="s">
        <v>138</v>
      </c>
      <c r="AB39" s="2" t="s">
        <v>138</v>
      </c>
      <c r="AC39" s="2" t="s">
        <v>198</v>
      </c>
      <c r="AD39" s="2" t="s">
        <v>138</v>
      </c>
      <c r="AE39" s="2" t="s">
        <v>141</v>
      </c>
    </row>
    <row r="40" spans="1:34" x14ac:dyDescent="0.25">
      <c r="A40" s="2">
        <v>46</v>
      </c>
      <c r="B40" s="2">
        <v>30</v>
      </c>
      <c r="C40" s="2">
        <v>0</v>
      </c>
      <c r="D40" s="2">
        <v>14</v>
      </c>
      <c r="E40" s="2">
        <v>11</v>
      </c>
      <c r="F40" s="4">
        <v>43755</v>
      </c>
      <c r="G40" s="2" t="s">
        <v>142</v>
      </c>
      <c r="H40" s="2" t="s">
        <v>138</v>
      </c>
      <c r="I40" s="2" t="s">
        <v>138</v>
      </c>
      <c r="J40" s="2" t="s">
        <v>141</v>
      </c>
      <c r="K40" s="2" t="s">
        <v>6</v>
      </c>
      <c r="L40" s="2" t="s">
        <v>138</v>
      </c>
      <c r="M40" s="2" t="s">
        <v>147</v>
      </c>
      <c r="N40" s="2">
        <v>67.5</v>
      </c>
      <c r="O40" s="2">
        <v>14</v>
      </c>
      <c r="P40" s="2" t="s">
        <v>141</v>
      </c>
      <c r="Q40" s="2" t="s">
        <v>141</v>
      </c>
      <c r="R40" s="2" t="s">
        <v>138</v>
      </c>
      <c r="S40" s="2" t="s">
        <v>138</v>
      </c>
      <c r="T40" s="2" t="s">
        <v>143</v>
      </c>
      <c r="U40" s="2" t="s">
        <v>69</v>
      </c>
      <c r="V40" s="2" t="s">
        <v>180</v>
      </c>
      <c r="W40" s="2" t="s">
        <v>199</v>
      </c>
      <c r="X40" s="2" t="s">
        <v>69</v>
      </c>
      <c r="Y40" s="2">
        <v>3</v>
      </c>
      <c r="Z40" s="2" t="s">
        <v>144</v>
      </c>
      <c r="AA40" s="2" t="s">
        <v>138</v>
      </c>
      <c r="AB40" s="2" t="s">
        <v>138</v>
      </c>
      <c r="AC40" s="2" t="s">
        <v>149</v>
      </c>
      <c r="AD40" s="2" t="s">
        <v>138</v>
      </c>
      <c r="AE40" s="2" t="s">
        <v>141</v>
      </c>
      <c r="AF40" s="2">
        <v>5</v>
      </c>
    </row>
    <row r="41" spans="1:34" x14ac:dyDescent="0.25">
      <c r="A41" s="2">
        <v>46</v>
      </c>
      <c r="C41" s="2" t="s">
        <v>178</v>
      </c>
      <c r="D41" s="2" t="s">
        <v>88</v>
      </c>
      <c r="E41" s="2" t="s">
        <v>88</v>
      </c>
      <c r="F41" s="2" t="s">
        <v>200</v>
      </c>
      <c r="G41" s="2" t="s">
        <v>142</v>
      </c>
      <c r="H41" s="2" t="s">
        <v>138</v>
      </c>
      <c r="I41" s="2" t="s">
        <v>138</v>
      </c>
      <c r="J41" s="2" t="s">
        <v>141</v>
      </c>
      <c r="K41" s="2" t="s">
        <v>138</v>
      </c>
      <c r="M41" s="2" t="s">
        <v>147</v>
      </c>
      <c r="P41" s="2" t="s">
        <v>141</v>
      </c>
      <c r="Q41" s="2" t="s">
        <v>138</v>
      </c>
      <c r="R41" s="2" t="s">
        <v>141</v>
      </c>
      <c r="S41" s="2" t="s">
        <v>138</v>
      </c>
      <c r="T41" s="2" t="s">
        <v>143</v>
      </c>
      <c r="U41" s="2" t="s">
        <v>69</v>
      </c>
      <c r="V41" s="2" t="s">
        <v>85</v>
      </c>
      <c r="W41" s="2" t="s">
        <v>201</v>
      </c>
      <c r="X41" s="2" t="s">
        <v>202</v>
      </c>
      <c r="Y41" s="2">
        <v>4</v>
      </c>
      <c r="Z41" s="2" t="s">
        <v>144</v>
      </c>
      <c r="AA41" s="2" t="s">
        <v>138</v>
      </c>
      <c r="AB41" s="2" t="s">
        <v>138</v>
      </c>
      <c r="AC41" s="2" t="s">
        <v>140</v>
      </c>
      <c r="AD41" s="2" t="s">
        <v>138</v>
      </c>
      <c r="AE41" s="2" t="s">
        <v>141</v>
      </c>
      <c r="AF41" s="2">
        <v>9</v>
      </c>
    </row>
    <row r="42" spans="1:34" x14ac:dyDescent="0.25">
      <c r="A42" s="2">
        <v>50</v>
      </c>
      <c r="B42" s="2">
        <v>36</v>
      </c>
      <c r="C42" s="2" t="s">
        <v>178</v>
      </c>
      <c r="D42" s="2">
        <v>11</v>
      </c>
      <c r="E42" s="2">
        <v>7</v>
      </c>
      <c r="F42" s="4">
        <v>43868</v>
      </c>
      <c r="G42" s="2" t="s">
        <v>137</v>
      </c>
      <c r="H42" s="2" t="s">
        <v>138</v>
      </c>
      <c r="I42" s="2" t="s">
        <v>138</v>
      </c>
      <c r="J42" s="2" t="s">
        <v>141</v>
      </c>
      <c r="K42" s="2" t="s">
        <v>138</v>
      </c>
      <c r="M42" s="2" t="s">
        <v>142</v>
      </c>
      <c r="P42" s="2" t="s">
        <v>141</v>
      </c>
      <c r="Q42" s="2" t="s">
        <v>141</v>
      </c>
      <c r="R42" s="2" t="s">
        <v>141</v>
      </c>
      <c r="S42" s="2" t="s">
        <v>141</v>
      </c>
      <c r="T42" s="2" t="s">
        <v>143</v>
      </c>
      <c r="U42" s="2" t="s">
        <v>69</v>
      </c>
      <c r="V42" s="2" t="s">
        <v>180</v>
      </c>
      <c r="W42" s="2" t="s">
        <v>184</v>
      </c>
      <c r="X42" s="2" t="s">
        <v>69</v>
      </c>
      <c r="Y42" s="2">
        <v>3</v>
      </c>
      <c r="Z42" s="2" t="s">
        <v>144</v>
      </c>
      <c r="AA42" s="2" t="s">
        <v>138</v>
      </c>
      <c r="AB42" s="2" t="s">
        <v>138</v>
      </c>
      <c r="AC42" s="2" t="s">
        <v>163</v>
      </c>
      <c r="AD42" s="2" t="s">
        <v>138</v>
      </c>
      <c r="AE42" s="2" t="s">
        <v>141</v>
      </c>
      <c r="AF42" s="2">
        <v>9</v>
      </c>
    </row>
    <row r="43" spans="1:34" x14ac:dyDescent="0.25">
      <c r="A43" s="2">
        <v>42</v>
      </c>
      <c r="B43" s="2">
        <v>24</v>
      </c>
      <c r="C43" s="2" t="s">
        <v>191</v>
      </c>
      <c r="D43" s="2">
        <v>10</v>
      </c>
      <c r="E43" s="2">
        <v>12</v>
      </c>
      <c r="F43" s="4">
        <v>43688</v>
      </c>
      <c r="G43" s="2" t="s">
        <v>142</v>
      </c>
      <c r="H43" s="2" t="s">
        <v>138</v>
      </c>
      <c r="I43" s="2" t="s">
        <v>138</v>
      </c>
      <c r="J43" s="2" t="s">
        <v>141</v>
      </c>
      <c r="K43" s="2" t="s">
        <v>138</v>
      </c>
      <c r="M43" s="2" t="s">
        <v>147</v>
      </c>
      <c r="P43" s="2" t="s">
        <v>138</v>
      </c>
      <c r="Q43" s="2" t="s">
        <v>138</v>
      </c>
      <c r="R43" s="2" t="s">
        <v>138</v>
      </c>
      <c r="S43" s="2" t="s">
        <v>141</v>
      </c>
      <c r="T43" s="2" t="s">
        <v>143</v>
      </c>
      <c r="U43" s="2" t="s">
        <v>69</v>
      </c>
      <c r="V43" s="2" t="s">
        <v>180</v>
      </c>
      <c r="W43" s="2" t="s">
        <v>203</v>
      </c>
      <c r="X43" s="2" t="s">
        <v>69</v>
      </c>
      <c r="Y43" s="2">
        <v>4</v>
      </c>
      <c r="Z43" s="2" t="s">
        <v>144</v>
      </c>
      <c r="AA43" s="2" t="s">
        <v>138</v>
      </c>
      <c r="AB43" s="2" t="s">
        <v>138</v>
      </c>
      <c r="AC43" s="2" t="s">
        <v>204</v>
      </c>
      <c r="AD43" s="2" t="s">
        <v>138</v>
      </c>
      <c r="AE43" s="2" t="s">
        <v>138</v>
      </c>
      <c r="AF43" s="2">
        <v>0</v>
      </c>
    </row>
    <row r="44" spans="1:34" x14ac:dyDescent="0.25">
      <c r="A44" s="2">
        <v>41</v>
      </c>
      <c r="C44" s="2" t="s">
        <v>191</v>
      </c>
      <c r="D44" s="2">
        <v>15</v>
      </c>
      <c r="E44" s="2">
        <v>4</v>
      </c>
      <c r="F44" s="2" t="s">
        <v>177</v>
      </c>
      <c r="G44" s="2" t="s">
        <v>142</v>
      </c>
      <c r="H44" s="2" t="s">
        <v>138</v>
      </c>
      <c r="I44" s="2" t="s">
        <v>138</v>
      </c>
      <c r="J44" s="2" t="s">
        <v>141</v>
      </c>
      <c r="K44" s="2" t="s">
        <v>138</v>
      </c>
      <c r="M44" s="2" t="s">
        <v>147</v>
      </c>
      <c r="P44" s="2" t="s">
        <v>141</v>
      </c>
      <c r="Q44" s="2" t="s">
        <v>141</v>
      </c>
      <c r="R44" s="2" t="s">
        <v>141</v>
      </c>
      <c r="S44" s="2" t="s">
        <v>138</v>
      </c>
      <c r="T44" s="2" t="s">
        <v>143</v>
      </c>
      <c r="U44" s="2" t="s">
        <v>69</v>
      </c>
      <c r="V44" s="2" t="s">
        <v>180</v>
      </c>
      <c r="W44" s="2" t="s">
        <v>69</v>
      </c>
      <c r="X44" s="2" t="s">
        <v>69</v>
      </c>
      <c r="Y44" s="2">
        <v>4</v>
      </c>
      <c r="Z44" s="2" t="s">
        <v>144</v>
      </c>
      <c r="AA44" s="2" t="s">
        <v>138</v>
      </c>
      <c r="AB44" s="2" t="s">
        <v>138</v>
      </c>
      <c r="AC44" s="2" t="s">
        <v>204</v>
      </c>
      <c r="AD44" s="2" t="s">
        <v>138</v>
      </c>
      <c r="AE44" s="2" t="s">
        <v>141</v>
      </c>
      <c r="AF44" s="2">
        <v>10</v>
      </c>
      <c r="AH44" s="2" t="s">
        <v>205</v>
      </c>
    </row>
    <row r="45" spans="1:34" x14ac:dyDescent="0.25">
      <c r="A45" s="2">
        <v>53</v>
      </c>
      <c r="B45" s="2">
        <v>29</v>
      </c>
      <c r="C45" s="2" t="s">
        <v>191</v>
      </c>
      <c r="D45" s="2">
        <v>18</v>
      </c>
      <c r="E45" s="2">
        <v>10</v>
      </c>
      <c r="F45" s="2" t="s">
        <v>206</v>
      </c>
      <c r="G45" s="2" t="s">
        <v>137</v>
      </c>
      <c r="H45" s="2" t="s">
        <v>141</v>
      </c>
      <c r="I45" s="2" t="s">
        <v>138</v>
      </c>
      <c r="J45" s="2" t="s">
        <v>141</v>
      </c>
      <c r="K45" s="2" t="s">
        <v>10</v>
      </c>
      <c r="L45" s="2" t="s">
        <v>138</v>
      </c>
      <c r="M45" s="2" t="s">
        <v>147</v>
      </c>
      <c r="N45" s="2">
        <v>23.9</v>
      </c>
      <c r="O45" s="2">
        <v>20</v>
      </c>
      <c r="P45" s="2" t="s">
        <v>141</v>
      </c>
      <c r="Q45" s="2" t="s">
        <v>141</v>
      </c>
      <c r="R45" s="2" t="s">
        <v>141</v>
      </c>
      <c r="S45" s="2" t="s">
        <v>141</v>
      </c>
      <c r="T45" s="2" t="s">
        <v>143</v>
      </c>
      <c r="U45" s="2" t="s">
        <v>69</v>
      </c>
      <c r="V45" s="2" t="s">
        <v>174</v>
      </c>
      <c r="W45" s="2" t="s">
        <v>207</v>
      </c>
      <c r="X45" s="2" t="s">
        <v>69</v>
      </c>
      <c r="Y45" s="2">
        <v>4</v>
      </c>
      <c r="Z45" s="2" t="s">
        <v>144</v>
      </c>
      <c r="AA45" s="2" t="s">
        <v>138</v>
      </c>
      <c r="AB45" s="2" t="s">
        <v>138</v>
      </c>
      <c r="AC45" s="2" t="s">
        <v>208</v>
      </c>
      <c r="AD45" s="2" t="s">
        <v>138</v>
      </c>
      <c r="AE45" s="2" t="s">
        <v>141</v>
      </c>
      <c r="AF45" s="2">
        <v>6</v>
      </c>
    </row>
    <row r="46" spans="1:34" x14ac:dyDescent="0.25">
      <c r="A46" s="2">
        <v>49</v>
      </c>
      <c r="B46" s="2">
        <v>26</v>
      </c>
      <c r="C46" s="2" t="s">
        <v>191</v>
      </c>
      <c r="D46" s="2">
        <v>13</v>
      </c>
      <c r="E46" s="2">
        <v>13</v>
      </c>
      <c r="F46" s="2" t="s">
        <v>209</v>
      </c>
      <c r="G46" s="2" t="s">
        <v>142</v>
      </c>
      <c r="H46" s="2" t="s">
        <v>141</v>
      </c>
      <c r="I46" s="2" t="s">
        <v>138</v>
      </c>
      <c r="J46" s="2" t="s">
        <v>141</v>
      </c>
      <c r="K46" s="2" t="s">
        <v>6</v>
      </c>
      <c r="L46" s="2" t="s">
        <v>138</v>
      </c>
      <c r="M46" s="2" t="s">
        <v>147</v>
      </c>
      <c r="N46" s="2">
        <v>34.1</v>
      </c>
      <c r="O46" s="2">
        <v>13</v>
      </c>
      <c r="P46" s="2" t="s">
        <v>138</v>
      </c>
      <c r="Q46" s="2" t="s">
        <v>138</v>
      </c>
      <c r="R46" s="2" t="s">
        <v>138</v>
      </c>
      <c r="S46" s="2" t="s">
        <v>141</v>
      </c>
      <c r="T46" s="2" t="s">
        <v>143</v>
      </c>
      <c r="U46" s="2" t="s">
        <v>69</v>
      </c>
      <c r="V46" s="2" t="s">
        <v>174</v>
      </c>
      <c r="W46" s="2" t="s">
        <v>69</v>
      </c>
      <c r="X46" s="2" t="s">
        <v>210</v>
      </c>
      <c r="Y46" s="2">
        <v>3</v>
      </c>
      <c r="Z46" s="5" t="s">
        <v>211</v>
      </c>
      <c r="AA46" s="2" t="s">
        <v>138</v>
      </c>
      <c r="AB46" s="2" t="s">
        <v>138</v>
      </c>
      <c r="AC46" s="2" t="s">
        <v>163</v>
      </c>
      <c r="AD46" s="2" t="s">
        <v>138</v>
      </c>
      <c r="AE46" s="2" t="s">
        <v>138</v>
      </c>
      <c r="AF46" s="2">
        <v>2</v>
      </c>
      <c r="AH46" s="2" t="s">
        <v>212</v>
      </c>
    </row>
    <row r="47" spans="1:34" x14ac:dyDescent="0.25">
      <c r="A47" s="2">
        <v>41</v>
      </c>
      <c r="B47" s="2">
        <v>25</v>
      </c>
      <c r="C47" s="2" t="s">
        <v>213</v>
      </c>
      <c r="D47" s="2" t="s">
        <v>88</v>
      </c>
      <c r="E47" s="2" t="s">
        <v>88</v>
      </c>
      <c r="F47" s="4">
        <v>43748</v>
      </c>
      <c r="G47" s="2" t="s">
        <v>137</v>
      </c>
      <c r="H47" s="2" t="s">
        <v>138</v>
      </c>
      <c r="I47" s="2" t="s">
        <v>138</v>
      </c>
      <c r="J47" s="2" t="s">
        <v>141</v>
      </c>
      <c r="K47" s="2" t="s">
        <v>6</v>
      </c>
      <c r="L47" s="2" t="s">
        <v>214</v>
      </c>
      <c r="M47" s="2" t="s">
        <v>147</v>
      </c>
      <c r="N47" s="2">
        <v>29</v>
      </c>
      <c r="O47" s="2">
        <v>1</v>
      </c>
      <c r="P47" s="2" t="s">
        <v>141</v>
      </c>
      <c r="Q47" s="2" t="s">
        <v>138</v>
      </c>
      <c r="R47" s="2" t="s">
        <v>141</v>
      </c>
      <c r="S47" s="2" t="s">
        <v>141</v>
      </c>
      <c r="T47" s="2" t="s">
        <v>143</v>
      </c>
      <c r="U47" s="2" t="s">
        <v>69</v>
      </c>
      <c r="V47" s="2" t="s">
        <v>174</v>
      </c>
      <c r="W47" s="2" t="s">
        <v>69</v>
      </c>
      <c r="X47" s="2" t="s">
        <v>69</v>
      </c>
      <c r="Y47" s="2">
        <v>4</v>
      </c>
      <c r="Z47" s="2" t="s">
        <v>144</v>
      </c>
      <c r="AA47" s="2" t="s">
        <v>138</v>
      </c>
      <c r="AB47" s="2" t="s">
        <v>138</v>
      </c>
      <c r="AC47" s="2" t="s">
        <v>145</v>
      </c>
      <c r="AD47" s="2" t="s">
        <v>138</v>
      </c>
      <c r="AE47" s="2" t="s">
        <v>141</v>
      </c>
      <c r="AH47" s="2" t="s">
        <v>215</v>
      </c>
    </row>
    <row r="48" spans="1:34" x14ac:dyDescent="0.25">
      <c r="A48" s="2">
        <v>78</v>
      </c>
      <c r="C48" s="2" t="s">
        <v>191</v>
      </c>
      <c r="D48" s="2">
        <v>18</v>
      </c>
      <c r="E48" s="2">
        <v>18</v>
      </c>
      <c r="F48" s="2" t="s">
        <v>216</v>
      </c>
      <c r="G48" s="2" t="s">
        <v>142</v>
      </c>
      <c r="H48" s="2" t="s">
        <v>138</v>
      </c>
      <c r="I48" s="2" t="s">
        <v>138</v>
      </c>
      <c r="J48" s="2" t="s">
        <v>141</v>
      </c>
      <c r="K48" s="2" t="s">
        <v>138</v>
      </c>
      <c r="M48" s="2" t="s">
        <v>147</v>
      </c>
      <c r="P48" s="2" t="s">
        <v>138</v>
      </c>
      <c r="Q48" s="2" t="s">
        <v>138</v>
      </c>
      <c r="R48" s="2" t="s">
        <v>138</v>
      </c>
      <c r="S48" s="2" t="s">
        <v>141</v>
      </c>
      <c r="T48" s="2" t="s">
        <v>143</v>
      </c>
      <c r="U48" s="2" t="s">
        <v>69</v>
      </c>
      <c r="V48" s="2" t="s">
        <v>174</v>
      </c>
      <c r="W48" s="2" t="s">
        <v>217</v>
      </c>
      <c r="X48" s="2" t="s">
        <v>69</v>
      </c>
      <c r="Y48" s="2">
        <v>3</v>
      </c>
      <c r="Z48" s="2" t="s">
        <v>144</v>
      </c>
      <c r="AA48" s="2" t="s">
        <v>138</v>
      </c>
      <c r="AB48" s="2" t="s">
        <v>138</v>
      </c>
      <c r="AC48" s="2" t="s">
        <v>204</v>
      </c>
      <c r="AD48" s="2" t="s">
        <v>138</v>
      </c>
      <c r="AE48" s="2" t="s">
        <v>138</v>
      </c>
      <c r="AF48" s="2">
        <v>0</v>
      </c>
      <c r="AH48" s="2" t="s">
        <v>218</v>
      </c>
    </row>
    <row r="49" spans="1:34" x14ac:dyDescent="0.25">
      <c r="A49" s="2">
        <v>42</v>
      </c>
      <c r="B49" s="2">
        <v>34</v>
      </c>
      <c r="C49" s="2" t="s">
        <v>219</v>
      </c>
      <c r="D49" s="2" t="s">
        <v>88</v>
      </c>
      <c r="E49" s="2" t="s">
        <v>88</v>
      </c>
      <c r="F49" s="4">
        <v>43811</v>
      </c>
      <c r="G49" s="2" t="s">
        <v>137</v>
      </c>
      <c r="H49" s="2" t="s">
        <v>138</v>
      </c>
      <c r="I49" s="2" t="s">
        <v>138</v>
      </c>
      <c r="J49" s="2" t="s">
        <v>141</v>
      </c>
      <c r="K49" s="2" t="s">
        <v>6</v>
      </c>
      <c r="L49" s="2" t="s">
        <v>138</v>
      </c>
      <c r="M49" s="2" t="s">
        <v>170</v>
      </c>
      <c r="N49" s="2">
        <v>39</v>
      </c>
      <c r="O49" s="2">
        <v>0</v>
      </c>
      <c r="P49" s="2" t="s">
        <v>141</v>
      </c>
      <c r="Q49" s="2" t="s">
        <v>141</v>
      </c>
      <c r="R49" s="2" t="s">
        <v>138</v>
      </c>
      <c r="S49" s="2" t="s">
        <v>141</v>
      </c>
      <c r="T49" s="2" t="s">
        <v>143</v>
      </c>
      <c r="U49" s="2" t="s">
        <v>69</v>
      </c>
      <c r="V49" s="2" t="s">
        <v>174</v>
      </c>
      <c r="W49" s="2" t="s">
        <v>69</v>
      </c>
      <c r="X49" s="2" t="s">
        <v>220</v>
      </c>
      <c r="Y49" s="2">
        <v>3</v>
      </c>
      <c r="Z49" s="2" t="s">
        <v>144</v>
      </c>
      <c r="AA49" s="2" t="s">
        <v>138</v>
      </c>
      <c r="AB49" s="2" t="s">
        <v>138</v>
      </c>
      <c r="AC49" s="2" t="s">
        <v>149</v>
      </c>
      <c r="AD49" s="2" t="s">
        <v>138</v>
      </c>
      <c r="AE49" s="2" t="s">
        <v>141</v>
      </c>
      <c r="AF49" s="2">
        <v>10</v>
      </c>
    </row>
    <row r="50" spans="1:34" x14ac:dyDescent="0.25">
      <c r="A50" s="2">
        <v>74</v>
      </c>
      <c r="B50" s="2">
        <v>33</v>
      </c>
      <c r="C50" s="2" t="s">
        <v>178</v>
      </c>
      <c r="D50" s="2">
        <v>14</v>
      </c>
      <c r="E50" s="2">
        <v>11</v>
      </c>
      <c r="F50" s="2" t="s">
        <v>221</v>
      </c>
      <c r="G50" s="2" t="s">
        <v>137</v>
      </c>
      <c r="H50" s="2" t="s">
        <v>141</v>
      </c>
      <c r="I50" s="2" t="s">
        <v>138</v>
      </c>
      <c r="J50" s="2" t="s">
        <v>141</v>
      </c>
      <c r="K50" s="2" t="s">
        <v>10</v>
      </c>
      <c r="L50" s="2" t="s">
        <v>138</v>
      </c>
      <c r="M50" s="2" t="s">
        <v>142</v>
      </c>
      <c r="N50" s="2">
        <v>15</v>
      </c>
      <c r="O50" s="2">
        <v>26</v>
      </c>
      <c r="P50" s="2" t="s">
        <v>141</v>
      </c>
      <c r="Q50" s="2" t="s">
        <v>138</v>
      </c>
      <c r="R50" s="2" t="s">
        <v>138</v>
      </c>
      <c r="S50" s="2" t="s">
        <v>141</v>
      </c>
      <c r="T50" s="2" t="s">
        <v>143</v>
      </c>
      <c r="U50" s="2" t="s">
        <v>69</v>
      </c>
      <c r="V50" s="2" t="s">
        <v>180</v>
      </c>
      <c r="W50" s="2" t="s">
        <v>222</v>
      </c>
      <c r="X50" s="2" t="s">
        <v>69</v>
      </c>
      <c r="Y50" s="2">
        <v>3</v>
      </c>
      <c r="Z50" s="2" t="s">
        <v>144</v>
      </c>
      <c r="AA50" s="2" t="s">
        <v>138</v>
      </c>
      <c r="AB50" s="2" t="s">
        <v>138</v>
      </c>
      <c r="AC50" s="2" t="s">
        <v>208</v>
      </c>
      <c r="AD50" s="2" t="s">
        <v>138</v>
      </c>
      <c r="AE50" s="2" t="s">
        <v>141</v>
      </c>
      <c r="AF50" s="2">
        <v>5</v>
      </c>
    </row>
    <row r="51" spans="1:34" x14ac:dyDescent="0.25">
      <c r="A51" s="2">
        <v>82</v>
      </c>
      <c r="B51" s="2">
        <v>32</v>
      </c>
      <c r="C51" s="2" t="s">
        <v>69</v>
      </c>
      <c r="D51" s="2">
        <v>20</v>
      </c>
      <c r="E51" s="2">
        <v>10</v>
      </c>
      <c r="F51" s="2" t="s">
        <v>223</v>
      </c>
      <c r="G51" s="2" t="s">
        <v>137</v>
      </c>
      <c r="H51" s="2" t="s">
        <v>141</v>
      </c>
      <c r="I51" s="2" t="s">
        <v>138</v>
      </c>
      <c r="J51" s="2" t="s">
        <v>141</v>
      </c>
      <c r="K51" s="2" t="s">
        <v>10</v>
      </c>
      <c r="L51" s="2" t="s">
        <v>141</v>
      </c>
      <c r="M51" s="2" t="s">
        <v>142</v>
      </c>
      <c r="N51" s="2">
        <v>23</v>
      </c>
      <c r="O51" s="2">
        <v>51</v>
      </c>
      <c r="P51" s="2" t="s">
        <v>141</v>
      </c>
      <c r="Q51" s="2" t="s">
        <v>141</v>
      </c>
      <c r="R51" s="2" t="s">
        <v>138</v>
      </c>
      <c r="S51" s="2" t="s">
        <v>141</v>
      </c>
      <c r="T51" s="2" t="s">
        <v>143</v>
      </c>
      <c r="U51" s="2" t="s">
        <v>69</v>
      </c>
      <c r="V51" s="2" t="s">
        <v>180</v>
      </c>
      <c r="W51" s="2" t="s">
        <v>224</v>
      </c>
      <c r="X51" s="2" t="s">
        <v>69</v>
      </c>
      <c r="Y51" s="2">
        <v>3</v>
      </c>
      <c r="Z51" s="2" t="s">
        <v>144</v>
      </c>
      <c r="AA51" s="2" t="s">
        <v>138</v>
      </c>
      <c r="AB51" s="2" t="s">
        <v>138</v>
      </c>
      <c r="AC51" s="2" t="s">
        <v>145</v>
      </c>
      <c r="AD51" s="2" t="s">
        <v>138</v>
      </c>
      <c r="AE51" s="2" t="s">
        <v>141</v>
      </c>
      <c r="AF51" s="2">
        <v>8</v>
      </c>
    </row>
    <row r="52" spans="1:34" x14ac:dyDescent="0.25">
      <c r="A52" s="2">
        <v>49</v>
      </c>
      <c r="B52" s="2">
        <v>27</v>
      </c>
      <c r="C52" s="2" t="s">
        <v>191</v>
      </c>
      <c r="D52" s="2">
        <v>16</v>
      </c>
      <c r="E52" s="2">
        <v>12</v>
      </c>
      <c r="F52" s="6">
        <v>43556</v>
      </c>
      <c r="G52" s="2" t="s">
        <v>137</v>
      </c>
      <c r="H52" s="2" t="s">
        <v>141</v>
      </c>
      <c r="I52" s="2" t="s">
        <v>138</v>
      </c>
      <c r="J52" s="2" t="s">
        <v>141</v>
      </c>
      <c r="K52" s="2" t="s">
        <v>6</v>
      </c>
      <c r="L52" s="2" t="s">
        <v>138</v>
      </c>
      <c r="M52" s="2" t="s">
        <v>147</v>
      </c>
      <c r="N52" s="2">
        <v>51</v>
      </c>
      <c r="O52" s="2">
        <v>0</v>
      </c>
      <c r="P52" s="2" t="s">
        <v>138</v>
      </c>
      <c r="Q52" s="2" t="s">
        <v>138</v>
      </c>
      <c r="R52" s="2" t="s">
        <v>138</v>
      </c>
      <c r="S52" s="2" t="s">
        <v>138</v>
      </c>
      <c r="T52" s="2" t="s">
        <v>187</v>
      </c>
      <c r="U52" s="2" t="s">
        <v>225</v>
      </c>
      <c r="V52" s="2" t="s">
        <v>180</v>
      </c>
      <c r="W52" s="2" t="s">
        <v>69</v>
      </c>
      <c r="X52" s="2" t="s">
        <v>69</v>
      </c>
      <c r="Y52" s="2">
        <v>4</v>
      </c>
      <c r="Z52" s="2" t="s">
        <v>144</v>
      </c>
      <c r="AA52" s="2" t="s">
        <v>138</v>
      </c>
      <c r="AB52" s="2" t="s">
        <v>138</v>
      </c>
      <c r="AC52" s="2" t="s">
        <v>149</v>
      </c>
      <c r="AD52" s="2" t="s">
        <v>138</v>
      </c>
      <c r="AE52" s="2" t="s">
        <v>141</v>
      </c>
      <c r="AH52" s="2" t="s">
        <v>226</v>
      </c>
    </row>
    <row r="53" spans="1:34" x14ac:dyDescent="0.25">
      <c r="A53" s="2">
        <v>57</v>
      </c>
      <c r="C53" s="2" t="s">
        <v>69</v>
      </c>
      <c r="D53" s="2" t="s">
        <v>88</v>
      </c>
      <c r="E53" s="2" t="s">
        <v>88</v>
      </c>
      <c r="F53" s="4">
        <v>43807</v>
      </c>
      <c r="G53" s="2" t="s">
        <v>142</v>
      </c>
      <c r="H53" s="2" t="s">
        <v>138</v>
      </c>
      <c r="I53" s="2" t="s">
        <v>138</v>
      </c>
      <c r="J53" s="2" t="s">
        <v>141</v>
      </c>
      <c r="K53" s="2" t="s">
        <v>6</v>
      </c>
      <c r="L53" s="2" t="s">
        <v>138</v>
      </c>
      <c r="M53" s="2" t="s">
        <v>142</v>
      </c>
      <c r="N53" s="2">
        <v>33</v>
      </c>
      <c r="O53" s="2">
        <v>0</v>
      </c>
      <c r="P53" s="2" t="s">
        <v>138</v>
      </c>
      <c r="Q53" s="2" t="s">
        <v>138</v>
      </c>
      <c r="R53" s="2" t="s">
        <v>138</v>
      </c>
      <c r="S53" s="2" t="s">
        <v>141</v>
      </c>
      <c r="T53" s="2" t="s">
        <v>143</v>
      </c>
      <c r="U53" s="2" t="s">
        <v>69</v>
      </c>
      <c r="V53" s="2" t="s">
        <v>180</v>
      </c>
      <c r="W53" s="2" t="s">
        <v>227</v>
      </c>
      <c r="X53" s="2" t="s">
        <v>69</v>
      </c>
      <c r="Y53" s="2">
        <v>3</v>
      </c>
      <c r="Z53" s="2" t="s">
        <v>144</v>
      </c>
      <c r="AA53" s="2" t="s">
        <v>138</v>
      </c>
      <c r="AB53" s="2" t="s">
        <v>138</v>
      </c>
      <c r="AC53" s="2" t="s">
        <v>204</v>
      </c>
      <c r="AD53" s="2" t="s">
        <v>138</v>
      </c>
      <c r="AE53" s="2" t="s">
        <v>138</v>
      </c>
      <c r="AH53" s="2" t="s">
        <v>205</v>
      </c>
    </row>
    <row r="54" spans="1:34" x14ac:dyDescent="0.25">
      <c r="A54" s="2">
        <v>58</v>
      </c>
      <c r="B54" s="2">
        <v>21</v>
      </c>
      <c r="C54" s="2" t="s">
        <v>185</v>
      </c>
      <c r="D54" s="2" t="s">
        <v>88</v>
      </c>
      <c r="E54" s="2" t="s">
        <v>88</v>
      </c>
      <c r="F54" s="2">
        <v>2019</v>
      </c>
      <c r="G54" s="2" t="s">
        <v>142</v>
      </c>
      <c r="H54" s="2" t="s">
        <v>138</v>
      </c>
      <c r="I54" s="2" t="s">
        <v>138</v>
      </c>
      <c r="J54" s="2" t="s">
        <v>141</v>
      </c>
      <c r="K54" s="2" t="s">
        <v>138</v>
      </c>
      <c r="L54" s="2" t="s">
        <v>138</v>
      </c>
      <c r="M54" s="2" t="s">
        <v>228</v>
      </c>
      <c r="N54" s="2" t="s">
        <v>138</v>
      </c>
      <c r="O54" s="2" t="s">
        <v>138</v>
      </c>
      <c r="P54" s="2" t="s">
        <v>138</v>
      </c>
      <c r="Q54" s="2" t="s">
        <v>138</v>
      </c>
      <c r="R54" s="2" t="s">
        <v>138</v>
      </c>
      <c r="S54" s="2" t="s">
        <v>141</v>
      </c>
      <c r="T54" s="2" t="s">
        <v>143</v>
      </c>
      <c r="U54" s="2" t="s">
        <v>69</v>
      </c>
      <c r="V54" s="2" t="s">
        <v>85</v>
      </c>
      <c r="W54" s="2" t="s">
        <v>229</v>
      </c>
      <c r="X54" s="2" t="s">
        <v>69</v>
      </c>
      <c r="Y54" s="2">
        <v>3</v>
      </c>
      <c r="Z54" s="2" t="s">
        <v>144</v>
      </c>
      <c r="AA54" s="2" t="s">
        <v>138</v>
      </c>
      <c r="AB54" s="2" t="s">
        <v>138</v>
      </c>
      <c r="AC54" s="2" t="s">
        <v>145</v>
      </c>
      <c r="AD54" s="2" t="s">
        <v>138</v>
      </c>
      <c r="AE54" s="2" t="s">
        <v>141</v>
      </c>
      <c r="AF54" s="2">
        <v>11</v>
      </c>
    </row>
    <row r="55" spans="1:34" x14ac:dyDescent="0.25">
      <c r="A55" s="2">
        <v>72</v>
      </c>
      <c r="B55" s="2" t="s">
        <v>69</v>
      </c>
      <c r="C55" s="2" t="s">
        <v>69</v>
      </c>
      <c r="D55" s="2">
        <v>19</v>
      </c>
      <c r="E55" s="2">
        <v>10</v>
      </c>
      <c r="F55" s="4">
        <v>43675</v>
      </c>
      <c r="G55" s="2" t="s">
        <v>137</v>
      </c>
      <c r="H55" s="2" t="s">
        <v>138</v>
      </c>
      <c r="I55" s="2" t="s">
        <v>138</v>
      </c>
      <c r="J55" s="2" t="s">
        <v>141</v>
      </c>
      <c r="K55" s="2" t="s">
        <v>138</v>
      </c>
      <c r="L55" s="2" t="s">
        <v>138</v>
      </c>
      <c r="M55" s="2" t="s">
        <v>142</v>
      </c>
      <c r="N55" s="2" t="s">
        <v>138</v>
      </c>
      <c r="O55" s="2" t="s">
        <v>138</v>
      </c>
      <c r="P55" s="2" t="s">
        <v>141</v>
      </c>
      <c r="Q55" s="2" t="s">
        <v>141</v>
      </c>
      <c r="R55" s="2" t="s">
        <v>141</v>
      </c>
      <c r="S55" s="2" t="s">
        <v>141</v>
      </c>
      <c r="T55" s="2" t="s">
        <v>143</v>
      </c>
      <c r="U55" s="2" t="s">
        <v>69</v>
      </c>
      <c r="V55" s="2" t="s">
        <v>166</v>
      </c>
      <c r="W55" s="2" t="s">
        <v>230</v>
      </c>
      <c r="X55" s="2" t="s">
        <v>69</v>
      </c>
      <c r="Y55" s="2">
        <v>3</v>
      </c>
      <c r="Z55" s="2" t="s">
        <v>144</v>
      </c>
      <c r="AA55" s="2" t="s">
        <v>138</v>
      </c>
      <c r="AB55" s="2" t="s">
        <v>138</v>
      </c>
      <c r="AC55" s="2" t="s">
        <v>163</v>
      </c>
      <c r="AD55" s="2" t="s">
        <v>138</v>
      </c>
      <c r="AE55" s="2" t="s">
        <v>141</v>
      </c>
      <c r="AF55" s="2">
        <v>9</v>
      </c>
      <c r="AH55" s="2" t="s">
        <v>231</v>
      </c>
    </row>
    <row r="56" spans="1:34" x14ac:dyDescent="0.25">
      <c r="A56" s="2">
        <v>74</v>
      </c>
      <c r="B56" s="2" t="s">
        <v>69</v>
      </c>
      <c r="C56" s="2" t="s">
        <v>69</v>
      </c>
      <c r="D56" s="2" t="s">
        <v>88</v>
      </c>
      <c r="E56" s="2" t="s">
        <v>88</v>
      </c>
      <c r="F56" s="4">
        <v>43594</v>
      </c>
      <c r="G56" s="2" t="s">
        <v>137</v>
      </c>
      <c r="H56" s="2" t="s">
        <v>138</v>
      </c>
      <c r="I56" s="2" t="s">
        <v>138</v>
      </c>
      <c r="J56" s="2" t="s">
        <v>141</v>
      </c>
      <c r="K56" s="2" t="s">
        <v>138</v>
      </c>
      <c r="L56" s="2" t="s">
        <v>138</v>
      </c>
      <c r="M56" s="2" t="s">
        <v>142</v>
      </c>
      <c r="N56" s="2" t="s">
        <v>138</v>
      </c>
      <c r="O56" s="2" t="s">
        <v>138</v>
      </c>
      <c r="P56" s="2" t="s">
        <v>141</v>
      </c>
      <c r="Q56" s="2" t="s">
        <v>69</v>
      </c>
      <c r="R56" s="2" t="s">
        <v>69</v>
      </c>
      <c r="S56" s="2" t="s">
        <v>141</v>
      </c>
      <c r="T56" s="2" t="s">
        <v>143</v>
      </c>
      <c r="U56" s="2" t="s">
        <v>69</v>
      </c>
      <c r="V56" s="2" t="s">
        <v>180</v>
      </c>
      <c r="W56" s="2" t="s">
        <v>232</v>
      </c>
      <c r="X56" s="2" t="s">
        <v>69</v>
      </c>
      <c r="Y56" s="2">
        <v>3</v>
      </c>
      <c r="Z56" s="2" t="s">
        <v>144</v>
      </c>
      <c r="AA56" s="2" t="s">
        <v>138</v>
      </c>
      <c r="AB56" s="2" t="s">
        <v>138</v>
      </c>
      <c r="AC56" s="2" t="s">
        <v>163</v>
      </c>
      <c r="AD56" s="2" t="s">
        <v>138</v>
      </c>
      <c r="AE56" s="2" t="s">
        <v>141</v>
      </c>
      <c r="AF56" s="2">
        <v>10</v>
      </c>
    </row>
    <row r="57" spans="1:34" x14ac:dyDescent="0.25">
      <c r="A57" s="2">
        <v>50</v>
      </c>
      <c r="C57" s="2" t="s">
        <v>219</v>
      </c>
      <c r="D57" s="2">
        <v>14</v>
      </c>
      <c r="E57" s="2">
        <v>8</v>
      </c>
      <c r="F57" s="4">
        <v>43657</v>
      </c>
      <c r="G57" s="2" t="s">
        <v>137</v>
      </c>
      <c r="H57" s="2" t="s">
        <v>138</v>
      </c>
      <c r="I57" s="2" t="s">
        <v>138</v>
      </c>
      <c r="J57" s="2" t="s">
        <v>141</v>
      </c>
      <c r="K57" s="2" t="s">
        <v>138</v>
      </c>
      <c r="L57" s="2" t="s">
        <v>138</v>
      </c>
      <c r="M57" s="2" t="s">
        <v>147</v>
      </c>
      <c r="N57" s="2" t="s">
        <v>138</v>
      </c>
      <c r="O57" s="2" t="s">
        <v>138</v>
      </c>
      <c r="P57" s="2" t="s">
        <v>141</v>
      </c>
      <c r="Q57" s="2" t="s">
        <v>69</v>
      </c>
      <c r="R57" s="2" t="s">
        <v>69</v>
      </c>
      <c r="S57" s="2" t="s">
        <v>141</v>
      </c>
      <c r="T57" s="2" t="s">
        <v>143</v>
      </c>
      <c r="U57" s="2" t="s">
        <v>69</v>
      </c>
      <c r="V57" s="2" t="s">
        <v>166</v>
      </c>
      <c r="W57" s="2" t="s">
        <v>233</v>
      </c>
      <c r="X57" s="2" t="s">
        <v>69</v>
      </c>
      <c r="Y57" s="2">
        <v>4</v>
      </c>
      <c r="Z57" s="2" t="s">
        <v>144</v>
      </c>
      <c r="AA57" s="2" t="s">
        <v>138</v>
      </c>
      <c r="AB57" s="2" t="s">
        <v>138</v>
      </c>
      <c r="AC57" s="2" t="s">
        <v>204</v>
      </c>
      <c r="AD57" s="2" t="s">
        <v>234</v>
      </c>
      <c r="AE57" s="2" t="s">
        <v>141</v>
      </c>
      <c r="AF57" s="2">
        <v>7</v>
      </c>
    </row>
    <row r="58" spans="1:34" x14ac:dyDescent="0.25">
      <c r="A58" s="2">
        <v>49</v>
      </c>
      <c r="B58" s="2" t="s">
        <v>235</v>
      </c>
      <c r="C58" s="2" t="s">
        <v>191</v>
      </c>
      <c r="D58" s="2" t="s">
        <v>88</v>
      </c>
      <c r="E58" s="2" t="s">
        <v>88</v>
      </c>
      <c r="F58" s="4">
        <v>43811</v>
      </c>
      <c r="G58" s="2" t="s">
        <v>137</v>
      </c>
      <c r="H58" s="2" t="s">
        <v>138</v>
      </c>
      <c r="I58" s="2" t="s">
        <v>138</v>
      </c>
      <c r="J58" s="2" t="s">
        <v>141</v>
      </c>
      <c r="K58" s="2" t="s">
        <v>138</v>
      </c>
      <c r="L58" s="2" t="s">
        <v>138</v>
      </c>
      <c r="M58" s="2" t="s">
        <v>147</v>
      </c>
      <c r="N58" s="2" t="s">
        <v>138</v>
      </c>
      <c r="O58" s="2" t="s">
        <v>138</v>
      </c>
      <c r="P58" s="2" t="s">
        <v>141</v>
      </c>
      <c r="Q58" s="2" t="s">
        <v>141</v>
      </c>
      <c r="R58" s="2" t="s">
        <v>69</v>
      </c>
      <c r="S58" s="2" t="s">
        <v>141</v>
      </c>
      <c r="T58" s="2" t="s">
        <v>143</v>
      </c>
      <c r="U58" s="2" t="s">
        <v>69</v>
      </c>
      <c r="V58" s="2" t="s">
        <v>166</v>
      </c>
      <c r="W58" s="2" t="s">
        <v>69</v>
      </c>
      <c r="X58" s="2" t="s">
        <v>69</v>
      </c>
      <c r="Y58" s="2">
        <v>4</v>
      </c>
      <c r="Z58" s="2" t="s">
        <v>144</v>
      </c>
      <c r="AA58" s="2" t="s">
        <v>138</v>
      </c>
      <c r="AB58" s="2" t="s">
        <v>138</v>
      </c>
      <c r="AC58" s="2" t="s">
        <v>163</v>
      </c>
      <c r="AD58" s="2" t="s">
        <v>138</v>
      </c>
      <c r="AE58" s="2" t="s">
        <v>138</v>
      </c>
      <c r="AF58" s="2" t="s">
        <v>69</v>
      </c>
      <c r="AH58" s="2" t="s">
        <v>236</v>
      </c>
    </row>
    <row r="59" spans="1:34" x14ac:dyDescent="0.25">
      <c r="A59" s="2">
        <v>44</v>
      </c>
      <c r="C59" s="2" t="s">
        <v>178</v>
      </c>
      <c r="D59" s="2" t="s">
        <v>88</v>
      </c>
      <c r="E59" s="2" t="s">
        <v>88</v>
      </c>
      <c r="F59" s="4">
        <v>43930</v>
      </c>
      <c r="G59" s="2" t="s">
        <v>137</v>
      </c>
      <c r="H59" s="2" t="s">
        <v>138</v>
      </c>
      <c r="I59" s="2" t="s">
        <v>138</v>
      </c>
      <c r="J59" s="2" t="s">
        <v>141</v>
      </c>
      <c r="K59" s="2" t="s">
        <v>138</v>
      </c>
      <c r="L59" s="2" t="s">
        <v>138</v>
      </c>
      <c r="M59" s="2" t="s">
        <v>237</v>
      </c>
      <c r="N59" s="2" t="s">
        <v>138</v>
      </c>
      <c r="O59" s="2" t="s">
        <v>138</v>
      </c>
      <c r="P59" s="2" t="s">
        <v>141</v>
      </c>
      <c r="Q59" s="2" t="s">
        <v>141</v>
      </c>
      <c r="R59" s="2" t="s">
        <v>141</v>
      </c>
      <c r="S59" s="2" t="s">
        <v>141</v>
      </c>
      <c r="T59" s="2" t="s">
        <v>143</v>
      </c>
      <c r="U59" s="2" t="s">
        <v>69</v>
      </c>
      <c r="V59" s="2" t="s">
        <v>85</v>
      </c>
      <c r="W59" s="2" t="s">
        <v>238</v>
      </c>
      <c r="X59" s="2" t="s">
        <v>69</v>
      </c>
      <c r="Y59" s="2">
        <v>4</v>
      </c>
      <c r="Z59" s="2" t="s">
        <v>144</v>
      </c>
      <c r="AA59" s="2" t="s">
        <v>138</v>
      </c>
      <c r="AB59" s="2" t="s">
        <v>138</v>
      </c>
      <c r="AC59" s="2" t="s">
        <v>208</v>
      </c>
      <c r="AD59" s="2" t="s">
        <v>138</v>
      </c>
      <c r="AE59" s="2" t="s">
        <v>138</v>
      </c>
      <c r="AF59" s="2" t="s">
        <v>69</v>
      </c>
      <c r="AH59" s="2" t="s">
        <v>239</v>
      </c>
    </row>
    <row r="60" spans="1:34" x14ac:dyDescent="0.25">
      <c r="A60" s="2">
        <v>69</v>
      </c>
      <c r="B60" s="2" t="s">
        <v>69</v>
      </c>
      <c r="C60" s="2">
        <v>0</v>
      </c>
      <c r="D60" s="2" t="s">
        <v>88</v>
      </c>
      <c r="E60" s="2" t="s">
        <v>88</v>
      </c>
      <c r="F60" s="4">
        <v>44084</v>
      </c>
      <c r="G60" s="2" t="s">
        <v>137</v>
      </c>
      <c r="H60" s="2" t="s">
        <v>141</v>
      </c>
      <c r="I60" s="2" t="s">
        <v>138</v>
      </c>
      <c r="J60" s="2" t="s">
        <v>141</v>
      </c>
      <c r="K60" s="2" t="s">
        <v>138</v>
      </c>
      <c r="L60" s="2" t="s">
        <v>138</v>
      </c>
      <c r="M60" s="2" t="s">
        <v>142</v>
      </c>
      <c r="N60" s="2" t="s">
        <v>138</v>
      </c>
      <c r="O60" s="2" t="s">
        <v>138</v>
      </c>
      <c r="P60" s="2" t="s">
        <v>141</v>
      </c>
      <c r="Q60" s="2" t="s">
        <v>141</v>
      </c>
      <c r="R60" s="2" t="s">
        <v>141</v>
      </c>
      <c r="S60" s="2" t="s">
        <v>141</v>
      </c>
      <c r="T60" s="2" t="s">
        <v>143</v>
      </c>
      <c r="U60" s="2" t="s">
        <v>69</v>
      </c>
      <c r="V60" s="2" t="s">
        <v>69</v>
      </c>
      <c r="W60" s="2" t="s">
        <v>240</v>
      </c>
      <c r="X60" s="2" t="s">
        <v>69</v>
      </c>
      <c r="Y60" s="2">
        <v>4</v>
      </c>
      <c r="Z60" s="2" t="s">
        <v>144</v>
      </c>
      <c r="AA60" s="2" t="s">
        <v>138</v>
      </c>
      <c r="AB60" s="2" t="s">
        <v>138</v>
      </c>
      <c r="AC60" s="2" t="s">
        <v>69</v>
      </c>
      <c r="AD60" s="2" t="s">
        <v>138</v>
      </c>
      <c r="AE60" s="2" t="s">
        <v>141</v>
      </c>
      <c r="AF60" s="2" t="s">
        <v>69</v>
      </c>
      <c r="AH60" s="2" t="s">
        <v>241</v>
      </c>
    </row>
    <row r="61" spans="1:34" x14ac:dyDescent="0.25">
      <c r="A61" s="2">
        <v>53</v>
      </c>
      <c r="B61" s="2" t="s">
        <v>69</v>
      </c>
      <c r="C61" s="2" t="s">
        <v>69</v>
      </c>
      <c r="D61" s="2">
        <v>18</v>
      </c>
      <c r="E61" s="2">
        <v>16</v>
      </c>
      <c r="F61" s="2" t="s">
        <v>242</v>
      </c>
      <c r="G61" s="2" t="s">
        <v>137</v>
      </c>
      <c r="H61" s="2" t="s">
        <v>141</v>
      </c>
      <c r="I61" s="2" t="s">
        <v>138</v>
      </c>
      <c r="J61" s="2" t="s">
        <v>141</v>
      </c>
      <c r="K61" s="2" t="s">
        <v>138</v>
      </c>
      <c r="L61" s="2" t="s">
        <v>138</v>
      </c>
      <c r="M61" s="2" t="s">
        <v>147</v>
      </c>
      <c r="N61" s="2" t="s">
        <v>138</v>
      </c>
      <c r="O61" s="2" t="s">
        <v>138</v>
      </c>
      <c r="P61" s="2" t="s">
        <v>141</v>
      </c>
      <c r="Q61" s="2" t="s">
        <v>141</v>
      </c>
      <c r="R61" s="2" t="s">
        <v>141</v>
      </c>
      <c r="S61" s="2" t="s">
        <v>141</v>
      </c>
      <c r="T61" s="2" t="s">
        <v>143</v>
      </c>
      <c r="U61" s="2" t="s">
        <v>69</v>
      </c>
      <c r="V61" s="2" t="s">
        <v>159</v>
      </c>
      <c r="W61" s="2" t="s">
        <v>243</v>
      </c>
      <c r="X61" s="2" t="s">
        <v>69</v>
      </c>
      <c r="Y61" s="2">
        <v>4</v>
      </c>
      <c r="Z61" s="2" t="s">
        <v>144</v>
      </c>
      <c r="AA61" s="2" t="s">
        <v>138</v>
      </c>
      <c r="AB61" s="2" t="s">
        <v>138</v>
      </c>
      <c r="AC61" s="2" t="s">
        <v>149</v>
      </c>
      <c r="AD61" s="2" t="s">
        <v>138</v>
      </c>
      <c r="AE61" s="2" t="s">
        <v>138</v>
      </c>
      <c r="AF61" s="2" t="s">
        <v>69</v>
      </c>
      <c r="AH61" s="2" t="s">
        <v>244</v>
      </c>
    </row>
    <row r="62" spans="1:34" x14ac:dyDescent="0.25">
      <c r="A62" s="2">
        <v>56</v>
      </c>
      <c r="B62" s="2" t="s">
        <v>245</v>
      </c>
      <c r="C62" s="2" t="s">
        <v>191</v>
      </c>
      <c r="D62" s="2" t="s">
        <v>88</v>
      </c>
      <c r="E62" s="2" t="s">
        <v>88</v>
      </c>
      <c r="F62" s="2" t="s">
        <v>246</v>
      </c>
      <c r="G62" s="2" t="s">
        <v>142</v>
      </c>
      <c r="H62" s="2" t="s">
        <v>138</v>
      </c>
      <c r="I62" s="2" t="s">
        <v>138</v>
      </c>
      <c r="J62" s="2" t="s">
        <v>141</v>
      </c>
      <c r="K62" s="2" t="s">
        <v>138</v>
      </c>
      <c r="L62" s="2" t="s">
        <v>138</v>
      </c>
      <c r="M62" s="2" t="s">
        <v>162</v>
      </c>
      <c r="N62" s="2" t="s">
        <v>138</v>
      </c>
      <c r="O62" s="2" t="s">
        <v>138</v>
      </c>
      <c r="P62" s="2" t="s">
        <v>141</v>
      </c>
      <c r="Q62" s="2" t="s">
        <v>69</v>
      </c>
      <c r="R62" s="2" t="s">
        <v>141</v>
      </c>
      <c r="S62" s="2" t="s">
        <v>141</v>
      </c>
      <c r="T62" s="2" t="s">
        <v>143</v>
      </c>
      <c r="U62" s="2" t="s">
        <v>69</v>
      </c>
      <c r="V62" s="2" t="s">
        <v>121</v>
      </c>
      <c r="W62" s="2" t="s">
        <v>69</v>
      </c>
      <c r="X62" s="2" t="s">
        <v>69</v>
      </c>
      <c r="Y62" s="2">
        <v>3</v>
      </c>
      <c r="Z62" s="2" t="s">
        <v>144</v>
      </c>
      <c r="AA62" s="2" t="s">
        <v>138</v>
      </c>
      <c r="AB62" s="2" t="s">
        <v>138</v>
      </c>
      <c r="AC62" s="2" t="s">
        <v>198</v>
      </c>
      <c r="AD62" s="2" t="s">
        <v>138</v>
      </c>
      <c r="AE62" s="2" t="s">
        <v>141</v>
      </c>
      <c r="AF62" s="2" t="s">
        <v>69</v>
      </c>
    </row>
    <row r="63" spans="1:34" x14ac:dyDescent="0.25">
      <c r="A63" s="2">
        <v>29</v>
      </c>
      <c r="B63" s="2" t="s">
        <v>69</v>
      </c>
      <c r="C63" s="2" t="s">
        <v>247</v>
      </c>
      <c r="D63" s="2" t="s">
        <v>88</v>
      </c>
      <c r="E63" s="2" t="s">
        <v>88</v>
      </c>
      <c r="F63" s="2" t="s">
        <v>248</v>
      </c>
      <c r="G63" s="2" t="s">
        <v>137</v>
      </c>
      <c r="H63" s="2" t="s">
        <v>138</v>
      </c>
      <c r="I63" s="2" t="s">
        <v>138</v>
      </c>
      <c r="J63" s="2" t="s">
        <v>141</v>
      </c>
      <c r="K63" s="2" t="s">
        <v>249</v>
      </c>
      <c r="L63" s="2" t="s">
        <v>138</v>
      </c>
      <c r="M63" s="2" t="s">
        <v>170</v>
      </c>
      <c r="N63" s="2" t="s">
        <v>138</v>
      </c>
      <c r="O63" s="2" t="s">
        <v>138</v>
      </c>
      <c r="P63" s="2" t="s">
        <v>141</v>
      </c>
      <c r="Q63" s="2" t="s">
        <v>141</v>
      </c>
      <c r="R63" s="2" t="s">
        <v>141</v>
      </c>
      <c r="S63" s="2" t="s">
        <v>141</v>
      </c>
      <c r="T63" s="2" t="s">
        <v>143</v>
      </c>
      <c r="U63" s="2" t="s">
        <v>69</v>
      </c>
      <c r="V63" s="2" t="s">
        <v>69</v>
      </c>
      <c r="W63" s="2" t="s">
        <v>250</v>
      </c>
      <c r="X63" s="2" t="s">
        <v>69</v>
      </c>
      <c r="Y63" s="2">
        <v>4</v>
      </c>
      <c r="Z63" s="2" t="s">
        <v>144</v>
      </c>
      <c r="AA63" s="2" t="s">
        <v>138</v>
      </c>
      <c r="AB63" s="2" t="s">
        <v>138</v>
      </c>
      <c r="AC63" s="2" t="s">
        <v>163</v>
      </c>
      <c r="AD63" s="2" t="s">
        <v>138</v>
      </c>
      <c r="AE63" s="2" t="s">
        <v>141</v>
      </c>
      <c r="AF63" s="2" t="s">
        <v>69</v>
      </c>
    </row>
    <row r="64" spans="1:34" x14ac:dyDescent="0.25">
      <c r="A64" s="2">
        <v>50</v>
      </c>
      <c r="B64" s="2" t="s">
        <v>69</v>
      </c>
      <c r="C64" s="2" t="s">
        <v>178</v>
      </c>
      <c r="D64" s="2">
        <v>14</v>
      </c>
      <c r="E64" s="2">
        <v>10</v>
      </c>
      <c r="F64" s="2" t="s">
        <v>251</v>
      </c>
      <c r="G64" s="2" t="s">
        <v>137</v>
      </c>
      <c r="H64" s="2" t="s">
        <v>141</v>
      </c>
      <c r="I64" s="2" t="s">
        <v>138</v>
      </c>
      <c r="J64" s="2" t="s">
        <v>141</v>
      </c>
      <c r="K64" s="2" t="s">
        <v>138</v>
      </c>
      <c r="L64" s="2" t="s">
        <v>138</v>
      </c>
      <c r="M64" s="2" t="s">
        <v>147</v>
      </c>
      <c r="N64" s="2" t="s">
        <v>138</v>
      </c>
      <c r="O64" s="2" t="s">
        <v>138</v>
      </c>
      <c r="P64" s="2" t="s">
        <v>141</v>
      </c>
      <c r="Q64" s="2" t="s">
        <v>69</v>
      </c>
      <c r="R64" s="2" t="s">
        <v>69</v>
      </c>
      <c r="S64" s="2" t="s">
        <v>141</v>
      </c>
      <c r="T64" s="2" t="s">
        <v>143</v>
      </c>
      <c r="U64" s="2" t="s">
        <v>69</v>
      </c>
      <c r="V64" s="2" t="s">
        <v>166</v>
      </c>
      <c r="W64" s="2" t="s">
        <v>252</v>
      </c>
      <c r="X64" s="2" t="s">
        <v>69</v>
      </c>
      <c r="Y64" s="2">
        <v>4</v>
      </c>
      <c r="Z64" s="2" t="s">
        <v>144</v>
      </c>
      <c r="AA64" s="2" t="s">
        <v>138</v>
      </c>
      <c r="AB64" s="2" t="s">
        <v>138</v>
      </c>
      <c r="AC64" s="2" t="s">
        <v>145</v>
      </c>
      <c r="AD64" s="2" t="s">
        <v>138</v>
      </c>
      <c r="AE64" s="2" t="s">
        <v>141</v>
      </c>
      <c r="AF64" s="2">
        <v>6</v>
      </c>
      <c r="AH64" s="2" t="s">
        <v>244</v>
      </c>
    </row>
    <row r="65" spans="1:34" x14ac:dyDescent="0.25">
      <c r="A65" s="2">
        <v>46</v>
      </c>
      <c r="B65" s="2" t="s">
        <v>235</v>
      </c>
      <c r="C65" s="2" t="s">
        <v>191</v>
      </c>
      <c r="D65" s="2" t="s">
        <v>88</v>
      </c>
      <c r="E65" s="2" t="s">
        <v>88</v>
      </c>
      <c r="F65" s="2" t="s">
        <v>253</v>
      </c>
      <c r="G65" s="2" t="s">
        <v>137</v>
      </c>
      <c r="H65" s="2" t="s">
        <v>138</v>
      </c>
      <c r="I65" s="2" t="s">
        <v>138</v>
      </c>
      <c r="J65" s="2" t="s">
        <v>141</v>
      </c>
      <c r="K65" s="2" t="s">
        <v>138</v>
      </c>
      <c r="L65" s="2" t="s">
        <v>138</v>
      </c>
      <c r="M65" s="2" t="s">
        <v>147</v>
      </c>
      <c r="N65" s="2" t="s">
        <v>138</v>
      </c>
      <c r="O65" s="2" t="s">
        <v>138</v>
      </c>
      <c r="P65" s="2" t="s">
        <v>141</v>
      </c>
      <c r="Q65" s="2" t="s">
        <v>141</v>
      </c>
      <c r="R65" s="2" t="s">
        <v>138</v>
      </c>
      <c r="S65" s="2" t="s">
        <v>141</v>
      </c>
      <c r="T65" s="2" t="s">
        <v>143</v>
      </c>
      <c r="U65" s="2" t="s">
        <v>69</v>
      </c>
      <c r="V65" s="2" t="s">
        <v>166</v>
      </c>
      <c r="W65" s="2" t="s">
        <v>69</v>
      </c>
      <c r="X65" s="2" t="s">
        <v>69</v>
      </c>
      <c r="Y65" s="2">
        <v>3</v>
      </c>
      <c r="Z65" s="2" t="s">
        <v>144</v>
      </c>
      <c r="AA65" s="2" t="s">
        <v>138</v>
      </c>
      <c r="AB65" s="2" t="s">
        <v>138</v>
      </c>
      <c r="AC65" s="2" t="s">
        <v>145</v>
      </c>
      <c r="AD65" s="2" t="s">
        <v>138</v>
      </c>
      <c r="AE65" s="2" t="s">
        <v>138</v>
      </c>
      <c r="AF65" s="2">
        <v>2</v>
      </c>
      <c r="AH65" s="2" t="s">
        <v>254</v>
      </c>
    </row>
    <row r="66" spans="1:34" x14ac:dyDescent="0.25">
      <c r="A66" s="2">
        <v>59</v>
      </c>
      <c r="B66" s="2" t="s">
        <v>245</v>
      </c>
      <c r="C66" s="2" t="s">
        <v>219</v>
      </c>
      <c r="D66" s="2">
        <v>12</v>
      </c>
      <c r="E66" s="2">
        <v>8</v>
      </c>
      <c r="F66" s="2" t="s">
        <v>255</v>
      </c>
      <c r="G66" s="2" t="s">
        <v>137</v>
      </c>
      <c r="H66" s="2" t="s">
        <v>141</v>
      </c>
      <c r="I66" s="2" t="s">
        <v>138</v>
      </c>
      <c r="J66" s="2" t="s">
        <v>141</v>
      </c>
      <c r="K66" s="2" t="s">
        <v>138</v>
      </c>
      <c r="L66" s="2" t="s">
        <v>170</v>
      </c>
      <c r="M66" s="2" t="s">
        <v>147</v>
      </c>
      <c r="N66" s="2" t="s">
        <v>138</v>
      </c>
      <c r="O66" s="2" t="s">
        <v>138</v>
      </c>
      <c r="P66" s="2" t="s">
        <v>141</v>
      </c>
      <c r="Q66" s="2" t="s">
        <v>141</v>
      </c>
      <c r="R66" s="2" t="s">
        <v>141</v>
      </c>
      <c r="S66" s="2" t="s">
        <v>141</v>
      </c>
      <c r="T66" s="2" t="s">
        <v>143</v>
      </c>
      <c r="U66" s="2" t="s">
        <v>69</v>
      </c>
      <c r="V66" s="2" t="s">
        <v>166</v>
      </c>
      <c r="W66" s="2" t="s">
        <v>69</v>
      </c>
      <c r="X66" s="2" t="s">
        <v>69</v>
      </c>
      <c r="Y66" s="2">
        <v>3</v>
      </c>
      <c r="Z66" s="2" t="s">
        <v>144</v>
      </c>
      <c r="AA66" s="2" t="s">
        <v>138</v>
      </c>
      <c r="AB66" s="2" t="s">
        <v>138</v>
      </c>
      <c r="AC66" s="2" t="s">
        <v>145</v>
      </c>
      <c r="AD66" s="2" t="s">
        <v>138</v>
      </c>
      <c r="AE66" s="2" t="s">
        <v>141</v>
      </c>
      <c r="AF66" s="2">
        <v>8</v>
      </c>
    </row>
    <row r="67" spans="1:34" x14ac:dyDescent="0.25">
      <c r="A67" s="2">
        <v>41</v>
      </c>
      <c r="B67" s="2" t="s">
        <v>162</v>
      </c>
      <c r="C67" s="2" t="s">
        <v>162</v>
      </c>
      <c r="D67" s="2" t="s">
        <v>88</v>
      </c>
      <c r="E67" s="2" t="s">
        <v>88</v>
      </c>
      <c r="F67" s="2" t="s">
        <v>256</v>
      </c>
      <c r="G67" s="2" t="s">
        <v>137</v>
      </c>
      <c r="H67" s="2" t="s">
        <v>138</v>
      </c>
      <c r="I67" s="2" t="s">
        <v>138</v>
      </c>
      <c r="J67" s="2" t="s">
        <v>141</v>
      </c>
      <c r="K67" s="2" t="s">
        <v>138</v>
      </c>
      <c r="L67" s="2" t="s">
        <v>141</v>
      </c>
      <c r="M67" s="2" t="s">
        <v>162</v>
      </c>
      <c r="N67" s="2" t="s">
        <v>138</v>
      </c>
      <c r="O67" s="2" t="s">
        <v>138</v>
      </c>
      <c r="P67" s="2" t="s">
        <v>141</v>
      </c>
      <c r="Q67" s="2" t="s">
        <v>141</v>
      </c>
      <c r="R67" s="2" t="s">
        <v>141</v>
      </c>
      <c r="S67" s="2" t="s">
        <v>141</v>
      </c>
      <c r="T67" s="2" t="s">
        <v>143</v>
      </c>
      <c r="U67" s="2" t="s">
        <v>69</v>
      </c>
      <c r="V67" s="2" t="s">
        <v>121</v>
      </c>
      <c r="W67" s="2" t="s">
        <v>69</v>
      </c>
      <c r="X67" s="2" t="s">
        <v>69</v>
      </c>
      <c r="Y67" s="2">
        <v>3</v>
      </c>
      <c r="Z67" s="2" t="s">
        <v>144</v>
      </c>
      <c r="AA67" s="2" t="s">
        <v>138</v>
      </c>
      <c r="AB67" s="2" t="s">
        <v>138</v>
      </c>
      <c r="AC67" s="2" t="s">
        <v>145</v>
      </c>
      <c r="AD67" s="2" t="s">
        <v>138</v>
      </c>
      <c r="AE67" s="2" t="s">
        <v>138</v>
      </c>
      <c r="AF67" s="2">
        <v>1</v>
      </c>
      <c r="AH67" s="2" t="s">
        <v>244</v>
      </c>
    </row>
    <row r="68" spans="1:34" x14ac:dyDescent="0.25">
      <c r="A68" s="2">
        <v>69</v>
      </c>
      <c r="B68" s="2">
        <v>33</v>
      </c>
      <c r="C68" s="2" t="s">
        <v>178</v>
      </c>
      <c r="D68" s="2">
        <v>17</v>
      </c>
      <c r="E68" s="2">
        <v>14</v>
      </c>
      <c r="F68" s="2" t="s">
        <v>257</v>
      </c>
      <c r="G68" s="2" t="s">
        <v>137</v>
      </c>
      <c r="H68" s="2" t="s">
        <v>141</v>
      </c>
      <c r="I68" s="2" t="s">
        <v>138</v>
      </c>
      <c r="J68" s="2" t="s">
        <v>141</v>
      </c>
      <c r="K68" s="2" t="s">
        <v>138</v>
      </c>
      <c r="L68" s="2" t="s">
        <v>138</v>
      </c>
      <c r="M68" s="2" t="s">
        <v>258</v>
      </c>
      <c r="N68" s="2" t="s">
        <v>138</v>
      </c>
      <c r="O68" s="2" t="s">
        <v>259</v>
      </c>
      <c r="P68" s="2" t="s">
        <v>141</v>
      </c>
      <c r="Q68" s="2" t="s">
        <v>141</v>
      </c>
      <c r="R68" s="2" t="s">
        <v>162</v>
      </c>
      <c r="S68" s="2" t="s">
        <v>141</v>
      </c>
      <c r="T68" s="2" t="s">
        <v>143</v>
      </c>
      <c r="U68" s="2" t="s">
        <v>69</v>
      </c>
      <c r="V68" s="2" t="s">
        <v>159</v>
      </c>
      <c r="W68" s="2" t="s">
        <v>260</v>
      </c>
      <c r="X68" s="2" t="s">
        <v>69</v>
      </c>
      <c r="Y68" s="2">
        <v>4</v>
      </c>
      <c r="Z68" s="2" t="s">
        <v>144</v>
      </c>
      <c r="AA68" s="2" t="s">
        <v>138</v>
      </c>
      <c r="AB68" s="2" t="s">
        <v>138</v>
      </c>
      <c r="AC68" s="2" t="s">
        <v>145</v>
      </c>
      <c r="AD68" s="2" t="s">
        <v>138</v>
      </c>
      <c r="AE68" s="2" t="s">
        <v>141</v>
      </c>
      <c r="AF68" s="2">
        <v>6</v>
      </c>
    </row>
    <row r="69" spans="1:34" x14ac:dyDescent="0.25">
      <c r="A69" s="2">
        <v>56</v>
      </c>
      <c r="B69" s="2" t="s">
        <v>162</v>
      </c>
      <c r="C69" s="2" t="s">
        <v>191</v>
      </c>
      <c r="D69" s="2">
        <v>15</v>
      </c>
      <c r="E69" s="2">
        <v>7</v>
      </c>
      <c r="F69" s="4">
        <v>44399</v>
      </c>
      <c r="G69" s="2" t="s">
        <v>137</v>
      </c>
      <c r="H69" s="2" t="s">
        <v>141</v>
      </c>
      <c r="I69" s="2" t="s">
        <v>138</v>
      </c>
      <c r="J69" s="2" t="s">
        <v>141</v>
      </c>
      <c r="K69" s="2" t="s">
        <v>138</v>
      </c>
      <c r="L69" s="2" t="s">
        <v>141</v>
      </c>
      <c r="M69" s="2" t="s">
        <v>170</v>
      </c>
      <c r="N69" s="2" t="s">
        <v>138</v>
      </c>
      <c r="O69" s="2" t="s">
        <v>138</v>
      </c>
      <c r="P69" s="2" t="s">
        <v>141</v>
      </c>
      <c r="Q69" s="2" t="s">
        <v>141</v>
      </c>
      <c r="R69" s="2" t="s">
        <v>138</v>
      </c>
      <c r="S69" s="2" t="s">
        <v>141</v>
      </c>
      <c r="T69" s="2" t="s">
        <v>187</v>
      </c>
      <c r="U69" s="2" t="s">
        <v>80</v>
      </c>
      <c r="V69" s="2" t="s">
        <v>261</v>
      </c>
      <c r="W69" s="2" t="s">
        <v>262</v>
      </c>
      <c r="X69" s="2" t="s">
        <v>210</v>
      </c>
      <c r="Y69" s="2">
        <v>3</v>
      </c>
      <c r="Z69" s="2" t="s">
        <v>211</v>
      </c>
      <c r="AA69" s="2" t="s">
        <v>138</v>
      </c>
      <c r="AB69" s="2" t="s">
        <v>138</v>
      </c>
      <c r="AC69" s="2" t="s">
        <v>163</v>
      </c>
      <c r="AD69" s="2" t="s">
        <v>234</v>
      </c>
      <c r="AE69" s="2" t="s">
        <v>141</v>
      </c>
      <c r="AF69" s="2">
        <v>8</v>
      </c>
    </row>
    <row r="70" spans="1:34" x14ac:dyDescent="0.25">
      <c r="A70" s="2">
        <v>47</v>
      </c>
      <c r="B70" s="2">
        <v>40</v>
      </c>
      <c r="C70" s="2" t="s">
        <v>263</v>
      </c>
      <c r="D70" s="2" t="s">
        <v>88</v>
      </c>
      <c r="E70" s="2" t="s">
        <v>88</v>
      </c>
      <c r="F70" s="4">
        <v>44448</v>
      </c>
      <c r="G70" s="2" t="s">
        <v>142</v>
      </c>
      <c r="H70" s="2" t="s">
        <v>141</v>
      </c>
      <c r="I70" s="2" t="s">
        <v>138</v>
      </c>
      <c r="J70" s="2" t="s">
        <v>141</v>
      </c>
      <c r="K70" s="2" t="s">
        <v>138</v>
      </c>
      <c r="L70" s="2" t="s">
        <v>138</v>
      </c>
      <c r="M70" s="2" t="s">
        <v>162</v>
      </c>
      <c r="N70" s="2" t="s">
        <v>138</v>
      </c>
      <c r="O70" s="2" t="s">
        <v>138</v>
      </c>
      <c r="P70" s="2" t="s">
        <v>141</v>
      </c>
      <c r="Q70" s="2" t="s">
        <v>141</v>
      </c>
      <c r="R70" s="2" t="s">
        <v>141</v>
      </c>
      <c r="S70" s="2" t="s">
        <v>141</v>
      </c>
      <c r="T70" s="2" t="s">
        <v>143</v>
      </c>
      <c r="U70" s="2" t="s">
        <v>69</v>
      </c>
      <c r="V70" s="2" t="s">
        <v>121</v>
      </c>
      <c r="W70" s="2" t="s">
        <v>69</v>
      </c>
      <c r="X70" s="2" t="s">
        <v>69</v>
      </c>
      <c r="Y70" s="2">
        <v>3</v>
      </c>
      <c r="Z70" s="2" t="s">
        <v>144</v>
      </c>
      <c r="AA70" s="2" t="s">
        <v>138</v>
      </c>
      <c r="AB70" s="2" t="s">
        <v>138</v>
      </c>
      <c r="AC70" s="2" t="s">
        <v>264</v>
      </c>
      <c r="AD70" s="2" t="s">
        <v>138</v>
      </c>
      <c r="AE70" s="2" t="s">
        <v>141</v>
      </c>
      <c r="AF70" s="2" t="s">
        <v>69</v>
      </c>
      <c r="AH70" s="2" t="s">
        <v>265</v>
      </c>
    </row>
    <row r="71" spans="1:34" x14ac:dyDescent="0.25">
      <c r="A71" s="2">
        <v>56</v>
      </c>
      <c r="B71" s="2" t="s">
        <v>69</v>
      </c>
      <c r="C71" s="2">
        <v>0</v>
      </c>
      <c r="D71" s="2">
        <v>14</v>
      </c>
      <c r="E71" s="2">
        <v>14</v>
      </c>
      <c r="F71" s="4">
        <v>44387</v>
      </c>
      <c r="G71" s="2" t="s">
        <v>137</v>
      </c>
      <c r="H71" s="2" t="s">
        <v>138</v>
      </c>
      <c r="I71" s="2" t="s">
        <v>138</v>
      </c>
      <c r="J71" s="2" t="s">
        <v>141</v>
      </c>
      <c r="K71" s="2" t="s">
        <v>138</v>
      </c>
      <c r="L71" s="2" t="s">
        <v>141</v>
      </c>
      <c r="M71" s="2" t="s">
        <v>147</v>
      </c>
      <c r="N71" s="2" t="s">
        <v>138</v>
      </c>
      <c r="O71" s="2" t="s">
        <v>138</v>
      </c>
      <c r="P71" s="2" t="s">
        <v>141</v>
      </c>
      <c r="Q71" s="2" t="s">
        <v>69</v>
      </c>
      <c r="R71" s="2" t="s">
        <v>141</v>
      </c>
      <c r="S71" s="2" t="s">
        <v>141</v>
      </c>
      <c r="T71" s="2" t="s">
        <v>143</v>
      </c>
      <c r="U71" s="2" t="s">
        <v>69</v>
      </c>
      <c r="V71" s="2" t="s">
        <v>266</v>
      </c>
      <c r="W71" s="2" t="s">
        <v>267</v>
      </c>
      <c r="X71" s="2" t="s">
        <v>69</v>
      </c>
      <c r="Y71" s="2">
        <v>3</v>
      </c>
      <c r="Z71" s="2" t="s">
        <v>144</v>
      </c>
      <c r="AA71" s="2" t="s">
        <v>138</v>
      </c>
      <c r="AB71" s="2" t="s">
        <v>138</v>
      </c>
      <c r="AC71" s="2" t="s">
        <v>163</v>
      </c>
      <c r="AD71" s="2" t="s">
        <v>138</v>
      </c>
      <c r="AE71" s="2" t="s">
        <v>138</v>
      </c>
      <c r="AF71" s="2">
        <v>1</v>
      </c>
      <c r="AH71" s="2" t="s">
        <v>244</v>
      </c>
    </row>
    <row r="72" spans="1:34" x14ac:dyDescent="0.25">
      <c r="A72" s="2">
        <v>56</v>
      </c>
      <c r="B72" s="2" t="s">
        <v>69</v>
      </c>
      <c r="C72" s="2" t="s">
        <v>178</v>
      </c>
      <c r="D72" s="2">
        <v>16</v>
      </c>
      <c r="E72" s="2">
        <v>5</v>
      </c>
      <c r="F72" s="4">
        <v>44418</v>
      </c>
      <c r="G72" s="2" t="s">
        <v>142</v>
      </c>
      <c r="H72" s="2" t="s">
        <v>141</v>
      </c>
      <c r="I72" s="2" t="s">
        <v>138</v>
      </c>
      <c r="J72" s="2" t="s">
        <v>141</v>
      </c>
      <c r="K72" s="2" t="s">
        <v>138</v>
      </c>
      <c r="L72" s="2" t="s">
        <v>138</v>
      </c>
      <c r="M72" s="2" t="s">
        <v>147</v>
      </c>
      <c r="N72" s="2" t="s">
        <v>138</v>
      </c>
      <c r="O72" s="2" t="s">
        <v>138</v>
      </c>
      <c r="P72" s="2" t="s">
        <v>141</v>
      </c>
      <c r="Q72" s="2" t="s">
        <v>69</v>
      </c>
      <c r="R72" s="2" t="s">
        <v>69</v>
      </c>
      <c r="S72" s="2" t="s">
        <v>141</v>
      </c>
      <c r="T72" s="2" t="s">
        <v>143</v>
      </c>
      <c r="U72" s="2" t="s">
        <v>69</v>
      </c>
      <c r="V72" s="2" t="s">
        <v>166</v>
      </c>
      <c r="W72" s="2" t="s">
        <v>69</v>
      </c>
      <c r="X72" s="2" t="s">
        <v>69</v>
      </c>
      <c r="Y72" s="2">
        <v>4</v>
      </c>
      <c r="Z72" s="2" t="s">
        <v>144</v>
      </c>
      <c r="AA72" s="2" t="s">
        <v>138</v>
      </c>
      <c r="AB72" s="2" t="s">
        <v>138</v>
      </c>
      <c r="AC72" s="2" t="s">
        <v>208</v>
      </c>
      <c r="AD72" s="2" t="s">
        <v>138</v>
      </c>
      <c r="AE72" s="2" t="s">
        <v>141</v>
      </c>
      <c r="AF72" s="2">
        <v>8</v>
      </c>
    </row>
    <row r="73" spans="1:34" x14ac:dyDescent="0.25">
      <c r="A73" s="2">
        <v>45</v>
      </c>
      <c r="B73" s="2" t="s">
        <v>69</v>
      </c>
      <c r="C73" s="2" t="s">
        <v>191</v>
      </c>
      <c r="D73" s="2">
        <v>14</v>
      </c>
      <c r="E73" s="2">
        <v>13</v>
      </c>
      <c r="F73" s="4">
        <v>44239</v>
      </c>
      <c r="G73" s="2" t="s">
        <v>137</v>
      </c>
      <c r="H73" s="2" t="s">
        <v>138</v>
      </c>
      <c r="I73" s="2" t="s">
        <v>138</v>
      </c>
      <c r="J73" s="2" t="s">
        <v>141</v>
      </c>
      <c r="K73" s="2" t="s">
        <v>138</v>
      </c>
      <c r="L73" s="2" t="s">
        <v>138</v>
      </c>
      <c r="M73" s="2" t="s">
        <v>141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69</v>
      </c>
      <c r="S73" s="2" t="s">
        <v>162</v>
      </c>
      <c r="T73" s="2" t="s">
        <v>143</v>
      </c>
      <c r="U73" s="2" t="s">
        <v>69</v>
      </c>
      <c r="V73" s="2" t="s">
        <v>268</v>
      </c>
      <c r="W73" s="2" t="s">
        <v>69</v>
      </c>
      <c r="X73" s="2" t="s">
        <v>69</v>
      </c>
      <c r="Y73" s="2">
        <v>3</v>
      </c>
      <c r="Z73" s="2" t="s">
        <v>144</v>
      </c>
      <c r="AA73" s="2" t="s">
        <v>138</v>
      </c>
      <c r="AB73" s="2" t="s">
        <v>138</v>
      </c>
      <c r="AC73" s="2" t="s">
        <v>163</v>
      </c>
      <c r="AD73" s="2" t="s">
        <v>138</v>
      </c>
      <c r="AE73" s="2" t="s">
        <v>141</v>
      </c>
      <c r="AF73" s="2" t="s">
        <v>269</v>
      </c>
    </row>
    <row r="74" spans="1:34" x14ac:dyDescent="0.25">
      <c r="A74" s="2">
        <v>46</v>
      </c>
      <c r="B74" s="2" t="s">
        <v>245</v>
      </c>
      <c r="C74" s="2" t="s">
        <v>219</v>
      </c>
      <c r="D74" s="2" t="s">
        <v>88</v>
      </c>
      <c r="E74" s="2" t="s">
        <v>88</v>
      </c>
      <c r="F74" s="2" t="s">
        <v>270</v>
      </c>
      <c r="G74" s="2" t="s">
        <v>137</v>
      </c>
      <c r="H74" s="2" t="s">
        <v>141</v>
      </c>
      <c r="I74" s="2" t="s">
        <v>138</v>
      </c>
      <c r="J74" s="2" t="s">
        <v>141</v>
      </c>
      <c r="K74" s="2" t="s">
        <v>138</v>
      </c>
      <c r="L74" s="2" t="s">
        <v>138</v>
      </c>
      <c r="M74" s="2" t="s">
        <v>142</v>
      </c>
      <c r="N74" s="2" t="s">
        <v>138</v>
      </c>
      <c r="O74" s="2" t="s">
        <v>138</v>
      </c>
      <c r="P74" s="2" t="s">
        <v>141</v>
      </c>
      <c r="Q74" s="2" t="s">
        <v>141</v>
      </c>
      <c r="R74" s="2" t="s">
        <v>69</v>
      </c>
      <c r="S74" s="2" t="s">
        <v>141</v>
      </c>
      <c r="T74" s="2" t="s">
        <v>187</v>
      </c>
      <c r="U74" s="2" t="s">
        <v>271</v>
      </c>
      <c r="V74" s="2" t="s">
        <v>69</v>
      </c>
      <c r="W74" s="2" t="s">
        <v>69</v>
      </c>
      <c r="X74" s="2" t="s">
        <v>69</v>
      </c>
      <c r="Y74" s="2">
        <v>4</v>
      </c>
      <c r="Z74" s="2" t="s">
        <v>144</v>
      </c>
      <c r="AA74" s="2" t="s">
        <v>138</v>
      </c>
      <c r="AB74" s="2" t="s">
        <v>138</v>
      </c>
      <c r="AC74" s="2" t="s">
        <v>208</v>
      </c>
      <c r="AD74" s="2" t="s">
        <v>138</v>
      </c>
      <c r="AE74" s="2" t="s">
        <v>141</v>
      </c>
      <c r="AF74" s="2">
        <v>6</v>
      </c>
    </row>
    <row r="75" spans="1:34" x14ac:dyDescent="0.25">
      <c r="A75" s="2">
        <v>45</v>
      </c>
      <c r="B75" s="2">
        <v>32</v>
      </c>
      <c r="C75" s="2" t="s">
        <v>191</v>
      </c>
      <c r="D75" s="2">
        <v>19</v>
      </c>
      <c r="E75" s="2">
        <v>18</v>
      </c>
      <c r="F75" s="2" t="s">
        <v>272</v>
      </c>
      <c r="G75" s="2" t="s">
        <v>137</v>
      </c>
      <c r="H75" s="2" t="s">
        <v>138</v>
      </c>
      <c r="I75" s="2" t="s">
        <v>138</v>
      </c>
      <c r="J75" s="2" t="s">
        <v>141</v>
      </c>
      <c r="K75" s="2" t="s">
        <v>138</v>
      </c>
      <c r="L75" s="2" t="s">
        <v>138</v>
      </c>
      <c r="M75" s="2" t="s">
        <v>147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141</v>
      </c>
      <c r="S75" s="2" t="s">
        <v>141</v>
      </c>
      <c r="T75" s="2" t="s">
        <v>143</v>
      </c>
      <c r="U75" s="2" t="s">
        <v>69</v>
      </c>
      <c r="V75" s="2" t="s">
        <v>69</v>
      </c>
      <c r="W75" s="2" t="s">
        <v>69</v>
      </c>
      <c r="X75" s="2" t="s">
        <v>69</v>
      </c>
      <c r="Y75" s="2">
        <v>4</v>
      </c>
      <c r="Z75" s="2" t="s">
        <v>144</v>
      </c>
      <c r="AA75" s="2" t="s">
        <v>138</v>
      </c>
      <c r="AB75" s="2" t="s">
        <v>138</v>
      </c>
      <c r="AC75" s="2" t="s">
        <v>198</v>
      </c>
      <c r="AD75" s="2" t="s">
        <v>138</v>
      </c>
      <c r="AE75" s="2" t="s">
        <v>138</v>
      </c>
      <c r="AF75" s="2">
        <v>1</v>
      </c>
      <c r="AH75" s="2" t="s">
        <v>273</v>
      </c>
    </row>
    <row r="76" spans="1:34" x14ac:dyDescent="0.25">
      <c r="A76" s="2">
        <v>81</v>
      </c>
      <c r="B76" s="2" t="s">
        <v>235</v>
      </c>
      <c r="C76" s="2" t="s">
        <v>185</v>
      </c>
      <c r="D76" s="2">
        <v>21</v>
      </c>
      <c r="E76" s="2">
        <v>18</v>
      </c>
      <c r="F76" s="2" t="s">
        <v>274</v>
      </c>
      <c r="G76" s="2" t="s">
        <v>137</v>
      </c>
      <c r="H76" s="2" t="s">
        <v>138</v>
      </c>
      <c r="I76" s="2" t="s">
        <v>138</v>
      </c>
      <c r="J76" s="2" t="s">
        <v>141</v>
      </c>
      <c r="K76" s="2" t="s">
        <v>275</v>
      </c>
      <c r="L76" s="2" t="s">
        <v>138</v>
      </c>
      <c r="M76" s="2" t="s">
        <v>141</v>
      </c>
      <c r="N76" s="2" t="s">
        <v>138</v>
      </c>
      <c r="O76" s="2" t="s">
        <v>138</v>
      </c>
      <c r="P76" s="2" t="s">
        <v>141</v>
      </c>
      <c r="Q76" s="2" t="s">
        <v>141</v>
      </c>
      <c r="R76" s="2" t="s">
        <v>141</v>
      </c>
      <c r="S76" s="2" t="s">
        <v>141</v>
      </c>
      <c r="T76" s="2" t="s">
        <v>143</v>
      </c>
      <c r="U76" s="2" t="s">
        <v>69</v>
      </c>
      <c r="V76" s="2" t="s">
        <v>166</v>
      </c>
      <c r="W76" s="2" t="s">
        <v>276</v>
      </c>
      <c r="X76" s="2" t="s">
        <v>69</v>
      </c>
      <c r="Y76" s="2">
        <v>3</v>
      </c>
      <c r="Z76" s="2" t="s">
        <v>144</v>
      </c>
      <c r="AA76" s="2" t="s">
        <v>138</v>
      </c>
      <c r="AB76" s="2" t="s">
        <v>138</v>
      </c>
      <c r="AC76" s="2" t="s">
        <v>145</v>
      </c>
      <c r="AD76" s="2" t="s">
        <v>138</v>
      </c>
      <c r="AE76" s="2" t="s">
        <v>138</v>
      </c>
      <c r="AF76" s="2">
        <v>0</v>
      </c>
    </row>
    <row r="77" spans="1:34" x14ac:dyDescent="0.25">
      <c r="P77" s="2">
        <f>COUNTIF(P2:P76, "y")</f>
        <v>47</v>
      </c>
      <c r="S77" s="2">
        <f>COUNTIF(S2:S76, "y")</f>
        <v>54</v>
      </c>
    </row>
    <row r="78" spans="1:34" x14ac:dyDescent="0.25">
      <c r="A78" s="2">
        <f>AVERAGE(A2:A76)</f>
        <v>54.64</v>
      </c>
      <c r="B78" s="2">
        <f>AVERAGE(B2:B76)</f>
        <v>30.475000000000001</v>
      </c>
      <c r="D78" s="2">
        <f>AVERAGE(D2:D76)</f>
        <v>15.549019607843137</v>
      </c>
      <c r="E78" s="2">
        <f>AVERAGE(E2:E76)</f>
        <v>9.6470588235294112</v>
      </c>
      <c r="G78" s="2">
        <f>COUNTIF(G2:G76, "m")</f>
        <v>43</v>
      </c>
      <c r="H78" s="2">
        <f>COUNTIF(H2:H76, "n")</f>
        <v>47</v>
      </c>
      <c r="T78" s="2">
        <f>COUNTIF(T2:T76, "p")</f>
        <v>62</v>
      </c>
      <c r="V78" s="2">
        <f>COUNTIF(V2:V76, "/")</f>
        <v>7</v>
      </c>
      <c r="Z78" s="2">
        <f>COUNTIF(Z2:Z76, "dc")</f>
        <v>69</v>
      </c>
      <c r="AE78" s="2">
        <f>COUNTIF(AE2:AE76, "y")</f>
        <v>52</v>
      </c>
    </row>
    <row r="79" spans="1:34" x14ac:dyDescent="0.25">
      <c r="A79" s="2">
        <f>MEDIAN(A2:A76)</f>
        <v>53</v>
      </c>
      <c r="B79" s="2">
        <f>MEDIAN(B2:B76)</f>
        <v>29</v>
      </c>
      <c r="G79" s="2">
        <f>COUNTIF(G2:G76, "s")</f>
        <v>32</v>
      </c>
      <c r="H79" s="2">
        <f>COUNTIF(H2:H76, "y")</f>
        <v>28</v>
      </c>
      <c r="T79" s="2">
        <f>COUNTIF(T2:T76, "r")</f>
        <v>13</v>
      </c>
      <c r="V79" s="2">
        <f>COUNTIF(V2:V76, "ga")</f>
        <v>15</v>
      </c>
      <c r="AE79" s="2">
        <f>COUNTIF(AE2:AE76, "n")</f>
        <v>23</v>
      </c>
    </row>
    <row r="80" spans="1:34" x14ac:dyDescent="0.25">
      <c r="V80" s="2">
        <f>COUNTIF(V2:V76, "spinal")</f>
        <v>5</v>
      </c>
    </row>
    <row r="83" spans="3:3" x14ac:dyDescent="0.25">
      <c r="C83" s="2">
        <v>680250</v>
      </c>
    </row>
    <row r="84" spans="3:3" x14ac:dyDescent="0.25">
      <c r="C84" s="2">
        <v>61260086</v>
      </c>
    </row>
    <row r="85" spans="3:3" x14ac:dyDescent="0.25">
      <c r="C85" s="2">
        <v>61323242</v>
      </c>
    </row>
    <row r="86" spans="3:3" x14ac:dyDescent="0.25">
      <c r="C86" s="2">
        <v>61742021</v>
      </c>
    </row>
  </sheetData>
  <conditionalFormatting sqref="C86:E86">
    <cfRule type="duplicateValues" dxfId="5" priority="6"/>
  </conditionalFormatting>
  <conditionalFormatting sqref="T1:T1048576">
    <cfRule type="cellIs" dxfId="4" priority="1" operator="equal">
      <formula>"r"</formula>
    </cfRule>
  </conditionalFormatting>
  <conditionalFormatting sqref="AE1:AE1048576">
    <cfRule type="cellIs" dxfId="3" priority="2" operator="equal">
      <formula>"y"</formula>
    </cfRule>
  </conditionalFormatting>
  <conditionalFormatting sqref="AK6:AK9">
    <cfRule type="duplicateValues" dxfId="2" priority="5"/>
  </conditionalFormatting>
  <conditionalFormatting sqref="AK10:AK15">
    <cfRule type="duplicateValues" dxfId="1" priority="4"/>
  </conditionalFormatting>
  <conditionalFormatting sqref="AK16:AK19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Laparoscopic Colposuspensi</vt:lpstr>
      <vt:lpstr>AFS</vt:lpstr>
      <vt:lpstr>Bulkamid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Panayoti Bachkangi</dc:creator>
  <cp:lastModifiedBy>Ezekiel Benson</cp:lastModifiedBy>
  <dcterms:created xsi:type="dcterms:W3CDTF">2023-04-24T11:00:37Z</dcterms:created>
  <dcterms:modified xsi:type="dcterms:W3CDTF">2024-11-14T08:24:25Z</dcterms:modified>
</cp:coreProperties>
</file>